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mc:AlternateContent xmlns:mc="http://schemas.openxmlformats.org/markup-compatibility/2006">
    <mc:Choice Requires="x15">
      <x15ac:absPath xmlns:x15ac="http://schemas.microsoft.com/office/spreadsheetml/2010/11/ac" url="C:\Users\Mpire-02\Desktop\"/>
    </mc:Choice>
  </mc:AlternateContent>
  <xr:revisionPtr revIDLastSave="0" documentId="13_ncr:1_{D844A19B-5868-46F7-88D9-3F3517E3367B}" xr6:coauthVersionLast="47" xr6:coauthVersionMax="47" xr10:uidLastSave="{00000000-0000-0000-0000-000000000000}"/>
  <bookViews>
    <workbookView xWindow="-108" yWindow="-108" windowWidth="30936" windowHeight="16776" xr2:uid="{00000000-000D-0000-FFFF-FFFF00000000}"/>
  </bookViews>
  <sheets>
    <sheet name="Budget &amp; Specifications" sheetId="11" r:id="rId1"/>
    <sheet name="Draw Budget" sheetId="12" r:id="rId2"/>
    <sheet name="Draw Process Disclosure" sheetId="1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7" i="13" l="1"/>
  <c r="F19" i="13"/>
  <c r="C1" i="12"/>
  <c r="F17" i="11"/>
  <c r="C3" i="12" s="1"/>
  <c r="D109" i="11"/>
  <c r="E109" i="11"/>
  <c r="F138" i="11"/>
  <c r="F120" i="11"/>
  <c r="C83" i="12" s="1"/>
  <c r="F104" i="11"/>
  <c r="C66" i="12" s="1"/>
  <c r="F83" i="11"/>
  <c r="C45" i="12" s="1"/>
  <c r="F61" i="11"/>
  <c r="C27" i="12" s="1"/>
  <c r="F59" i="11"/>
  <c r="E56" i="11"/>
  <c r="D56" i="11"/>
  <c r="F54" i="11"/>
  <c r="C23" i="12" s="1"/>
  <c r="F43" i="11"/>
  <c r="C17" i="12" s="1"/>
  <c r="F34" i="11"/>
  <c r="C11" i="12" s="1"/>
  <c r="D38" i="11"/>
  <c r="F37" i="11"/>
  <c r="C14" i="12" s="1"/>
  <c r="F32" i="11"/>
  <c r="C9" i="12" s="1"/>
  <c r="F33" i="11"/>
  <c r="C10" i="12" s="1"/>
  <c r="G38" i="12"/>
  <c r="G37" i="12"/>
  <c r="G36" i="12"/>
  <c r="B70" i="12"/>
  <c r="G70" i="12"/>
  <c r="B75" i="12"/>
  <c r="G46" i="12"/>
  <c r="G47" i="12"/>
  <c r="G48" i="12"/>
  <c r="G49" i="12"/>
  <c r="G50" i="12"/>
  <c r="G51" i="12"/>
  <c r="G52" i="12"/>
  <c r="G53" i="12"/>
  <c r="G54" i="12"/>
  <c r="G55" i="12"/>
  <c r="G56" i="12"/>
  <c r="G57" i="12"/>
  <c r="G58" i="12"/>
  <c r="G59" i="12"/>
  <c r="G60" i="12"/>
  <c r="G61" i="12"/>
  <c r="G62" i="12"/>
  <c r="G63" i="12"/>
  <c r="G64" i="12"/>
  <c r="G65" i="12"/>
  <c r="G66" i="12"/>
  <c r="G67" i="12"/>
  <c r="G68" i="12"/>
  <c r="G69" i="12"/>
  <c r="B46" i="12"/>
  <c r="B47" i="12"/>
  <c r="B48" i="12"/>
  <c r="B49" i="12"/>
  <c r="B50" i="12"/>
  <c r="B51" i="12"/>
  <c r="B52" i="12"/>
  <c r="B53" i="12"/>
  <c r="B54" i="12"/>
  <c r="B55" i="12"/>
  <c r="B56" i="12"/>
  <c r="B57" i="12"/>
  <c r="B58" i="12"/>
  <c r="B59" i="12"/>
  <c r="B60" i="12"/>
  <c r="B61" i="12"/>
  <c r="B62" i="12"/>
  <c r="B63" i="12"/>
  <c r="B64" i="12"/>
  <c r="B65" i="12"/>
  <c r="B66" i="12"/>
  <c r="B67" i="12"/>
  <c r="B68" i="12"/>
  <c r="B69" i="12"/>
  <c r="B45" i="12"/>
  <c r="B76" i="12"/>
  <c r="G76" i="12"/>
  <c r="B77" i="12"/>
  <c r="G77" i="12"/>
  <c r="B78" i="12"/>
  <c r="G78" i="12"/>
  <c r="B79" i="12"/>
  <c r="G79" i="12"/>
  <c r="B80" i="12"/>
  <c r="G80" i="12"/>
  <c r="B81" i="12"/>
  <c r="G81" i="12"/>
  <c r="B82" i="12"/>
  <c r="G82" i="12"/>
  <c r="B83" i="12"/>
  <c r="G83" i="12"/>
  <c r="B84" i="12"/>
  <c r="G84" i="12"/>
  <c r="B85" i="12"/>
  <c r="G85" i="12"/>
  <c r="B86" i="12"/>
  <c r="G86" i="12"/>
  <c r="B87" i="12"/>
  <c r="G87" i="12"/>
  <c r="B40" i="12"/>
  <c r="G40" i="12"/>
  <c r="B41" i="12"/>
  <c r="G41" i="12"/>
  <c r="F97" i="11"/>
  <c r="C59" i="12" s="1"/>
  <c r="F98" i="11"/>
  <c r="C60" i="12" s="1"/>
  <c r="F99" i="11"/>
  <c r="C61" i="12" s="1"/>
  <c r="F100" i="11"/>
  <c r="C62" i="12" s="1"/>
  <c r="F101" i="11"/>
  <c r="C63" i="12" s="1"/>
  <c r="F102" i="11"/>
  <c r="C64" i="12" s="1"/>
  <c r="F64" i="12" s="1"/>
  <c r="F103" i="11"/>
  <c r="C65" i="12" s="1"/>
  <c r="F65" i="12" s="1"/>
  <c r="F108" i="11"/>
  <c r="C70" i="12" s="1"/>
  <c r="D70" i="12" s="1"/>
  <c r="F107" i="11"/>
  <c r="C69" i="12" s="1"/>
  <c r="D69" i="12" s="1"/>
  <c r="F106" i="11"/>
  <c r="C68" i="12" s="1"/>
  <c r="D68" i="12" s="1"/>
  <c r="F105" i="11"/>
  <c r="C67" i="12" s="1"/>
  <c r="F96" i="11"/>
  <c r="C58" i="12" s="1"/>
  <c r="D58" i="12" s="1"/>
  <c r="F95" i="11"/>
  <c r="C57" i="12" s="1"/>
  <c r="F94" i="11"/>
  <c r="C56" i="12" s="1"/>
  <c r="F56" i="12" s="1"/>
  <c r="F93" i="11"/>
  <c r="C55" i="12" s="1"/>
  <c r="F92" i="11"/>
  <c r="C54" i="12" s="1"/>
  <c r="F91" i="11"/>
  <c r="C53" i="12" s="1"/>
  <c r="F90" i="11"/>
  <c r="C52" i="12" s="1"/>
  <c r="F89" i="11"/>
  <c r="C51" i="12" s="1"/>
  <c r="F88" i="11"/>
  <c r="C50" i="12" s="1"/>
  <c r="F87" i="11"/>
  <c r="C49" i="12" s="1"/>
  <c r="F86" i="11"/>
  <c r="C48" i="12" s="1"/>
  <c r="F85" i="11"/>
  <c r="C47" i="12" s="1"/>
  <c r="F84" i="11"/>
  <c r="C46" i="12" s="1"/>
  <c r="F73" i="11"/>
  <c r="C36" i="12" s="1"/>
  <c r="H36" i="12" s="1"/>
  <c r="F74" i="11"/>
  <c r="C37" i="12" s="1"/>
  <c r="F75" i="11"/>
  <c r="C38" i="12" s="1"/>
  <c r="B31" i="12"/>
  <c r="G31" i="12"/>
  <c r="B27" i="12"/>
  <c r="G27" i="12"/>
  <c r="B28" i="12"/>
  <c r="G28" i="12"/>
  <c r="B29" i="12"/>
  <c r="G29" i="12"/>
  <c r="B30" i="12"/>
  <c r="G30" i="12"/>
  <c r="E67" i="11"/>
  <c r="D67" i="11"/>
  <c r="F62" i="11"/>
  <c r="C28" i="12" s="1"/>
  <c r="F63" i="11"/>
  <c r="C29" i="12" s="1"/>
  <c r="F64" i="11"/>
  <c r="C30" i="12" s="1"/>
  <c r="F65" i="11"/>
  <c r="C31" i="12" s="1"/>
  <c r="B23" i="12"/>
  <c r="G23" i="12"/>
  <c r="B34" i="12"/>
  <c r="B35" i="12"/>
  <c r="B39" i="12"/>
  <c r="B33" i="12"/>
  <c r="B25" i="12"/>
  <c r="B26" i="12"/>
  <c r="B32" i="12"/>
  <c r="B22" i="12"/>
  <c r="B24" i="12"/>
  <c r="B21" i="12"/>
  <c r="C2" i="12"/>
  <c r="E125" i="11"/>
  <c r="D125" i="11"/>
  <c r="F124" i="11"/>
  <c r="C87" i="12" s="1"/>
  <c r="F87" i="12" s="1"/>
  <c r="F123" i="11"/>
  <c r="C86" i="12" s="1"/>
  <c r="D86" i="12" s="1"/>
  <c r="F122" i="11"/>
  <c r="C85" i="12" s="1"/>
  <c r="F85" i="12" s="1"/>
  <c r="F121" i="11"/>
  <c r="C84" i="12" s="1"/>
  <c r="F119" i="11"/>
  <c r="C82" i="12" s="1"/>
  <c r="F118" i="11"/>
  <c r="C81" i="12" s="1"/>
  <c r="F117" i="11"/>
  <c r="C80" i="12" s="1"/>
  <c r="F116" i="11"/>
  <c r="C79" i="12" s="1"/>
  <c r="F115" i="11"/>
  <c r="C78" i="12" s="1"/>
  <c r="D78" i="12" s="1"/>
  <c r="F114" i="11"/>
  <c r="C77" i="12" s="1"/>
  <c r="F113" i="11"/>
  <c r="C76" i="12" s="1"/>
  <c r="F112" i="11"/>
  <c r="C75" i="12" s="1"/>
  <c r="G39" i="12"/>
  <c r="G35" i="12"/>
  <c r="G34" i="12"/>
  <c r="G33" i="12"/>
  <c r="G32" i="12"/>
  <c r="G26" i="12"/>
  <c r="G25" i="12"/>
  <c r="G24" i="12"/>
  <c r="G22" i="12"/>
  <c r="G21" i="12"/>
  <c r="B16" i="12"/>
  <c r="B17" i="12"/>
  <c r="B15" i="12"/>
  <c r="B10" i="12"/>
  <c r="B11" i="12"/>
  <c r="B12" i="12"/>
  <c r="B13" i="12"/>
  <c r="B14" i="12"/>
  <c r="B9" i="12"/>
  <c r="V98" i="12"/>
  <c r="U98" i="12"/>
  <c r="T98" i="12"/>
  <c r="S98" i="12"/>
  <c r="R98" i="12"/>
  <c r="Q98" i="12"/>
  <c r="P98" i="12"/>
  <c r="O98" i="12"/>
  <c r="N98" i="12"/>
  <c r="M98" i="12"/>
  <c r="L98" i="12"/>
  <c r="K98" i="12"/>
  <c r="H97" i="12"/>
  <c r="H96" i="12"/>
  <c r="V92" i="12"/>
  <c r="U92" i="12"/>
  <c r="T92" i="12"/>
  <c r="S92" i="12"/>
  <c r="R92" i="12"/>
  <c r="Q92" i="12"/>
  <c r="P92" i="12"/>
  <c r="O92" i="12"/>
  <c r="N92" i="12"/>
  <c r="M92" i="12"/>
  <c r="L92" i="12"/>
  <c r="K92" i="12"/>
  <c r="J92" i="12"/>
  <c r="G89" i="12"/>
  <c r="G45" i="12"/>
  <c r="G75" i="12"/>
  <c r="G17" i="12"/>
  <c r="G16" i="12"/>
  <c r="G15" i="12"/>
  <c r="G14" i="12"/>
  <c r="G13" i="12"/>
  <c r="G12" i="12"/>
  <c r="G11" i="12"/>
  <c r="G10" i="12"/>
  <c r="G9" i="12"/>
  <c r="D79" i="11"/>
  <c r="F77" i="11"/>
  <c r="C40" i="12" s="1"/>
  <c r="F71" i="11"/>
  <c r="E38" i="11"/>
  <c r="F36" i="11"/>
  <c r="C13" i="12" s="1"/>
  <c r="B140" i="11"/>
  <c r="F52" i="11"/>
  <c r="C21" i="12" s="1"/>
  <c r="F41" i="11"/>
  <c r="C15" i="12" s="1"/>
  <c r="E79" i="11"/>
  <c r="F78" i="11"/>
  <c r="C41" i="12" s="1"/>
  <c r="D41" i="12" s="1"/>
  <c r="F76" i="11"/>
  <c r="F72" i="11"/>
  <c r="F70" i="11"/>
  <c r="F66" i="11"/>
  <c r="F35" i="11"/>
  <c r="C12" i="12" s="1"/>
  <c r="F42" i="11"/>
  <c r="C16" i="12" s="1"/>
  <c r="F55" i="11"/>
  <c r="F60" i="11"/>
  <c r="F53" i="11"/>
  <c r="E44" i="11"/>
  <c r="D44" i="11"/>
  <c r="F18" i="11" l="1"/>
  <c r="E46" i="11"/>
  <c r="F56" i="11"/>
  <c r="D46" i="11"/>
  <c r="F44" i="11"/>
  <c r="F38" i="11"/>
  <c r="H38" i="12"/>
  <c r="G92" i="12"/>
  <c r="F48" i="12"/>
  <c r="E127" i="11"/>
  <c r="D127" i="11"/>
  <c r="H79" i="12"/>
  <c r="E41" i="12"/>
  <c r="H70" i="12"/>
  <c r="F70" i="12"/>
  <c r="E37" i="12"/>
  <c r="E38" i="12"/>
  <c r="F37" i="12"/>
  <c r="H37" i="12"/>
  <c r="E36" i="12"/>
  <c r="F36" i="12"/>
  <c r="F38" i="12"/>
  <c r="E70" i="12"/>
  <c r="H87" i="12"/>
  <c r="D64" i="12"/>
  <c r="H62" i="12"/>
  <c r="H54" i="12"/>
  <c r="H46" i="12"/>
  <c r="E9" i="12"/>
  <c r="D85" i="12"/>
  <c r="F83" i="12"/>
  <c r="F68" i="12"/>
  <c r="F60" i="12"/>
  <c r="F52" i="12"/>
  <c r="E66" i="12"/>
  <c r="E50" i="12"/>
  <c r="E58" i="12"/>
  <c r="D87" i="12"/>
  <c r="H85" i="12"/>
  <c r="F81" i="12"/>
  <c r="H66" i="12"/>
  <c r="E62" i="12"/>
  <c r="H58" i="12"/>
  <c r="E54" i="12"/>
  <c r="H50" i="12"/>
  <c r="E46" i="12"/>
  <c r="H69" i="12"/>
  <c r="F69" i="12"/>
  <c r="E67" i="12"/>
  <c r="H65" i="12"/>
  <c r="E63" i="12"/>
  <c r="H61" i="12"/>
  <c r="F61" i="12"/>
  <c r="E59" i="12"/>
  <c r="H57" i="12"/>
  <c r="F57" i="12"/>
  <c r="E55" i="12"/>
  <c r="H53" i="12"/>
  <c r="F53" i="12"/>
  <c r="E51" i="12"/>
  <c r="H49" i="12"/>
  <c r="F49" i="12"/>
  <c r="E47" i="12"/>
  <c r="H83" i="12"/>
  <c r="H81" i="12"/>
  <c r="E69" i="12"/>
  <c r="H68" i="12"/>
  <c r="E68" i="12"/>
  <c r="H67" i="12"/>
  <c r="F67" i="12"/>
  <c r="F66" i="12"/>
  <c r="E65" i="12"/>
  <c r="H64" i="12"/>
  <c r="E64" i="12"/>
  <c r="H63" i="12"/>
  <c r="F63" i="12"/>
  <c r="F62" i="12"/>
  <c r="E61" i="12"/>
  <c r="H60" i="12"/>
  <c r="E60" i="12"/>
  <c r="H59" i="12"/>
  <c r="F59" i="12"/>
  <c r="F58" i="12"/>
  <c r="E57" i="12"/>
  <c r="H56" i="12"/>
  <c r="E56" i="12"/>
  <c r="H55" i="12"/>
  <c r="F55" i="12"/>
  <c r="F54" i="12"/>
  <c r="E53" i="12"/>
  <c r="H52" i="12"/>
  <c r="E52" i="12"/>
  <c r="H51" i="12"/>
  <c r="F51" i="12"/>
  <c r="F50" i="12"/>
  <c r="E49" i="12"/>
  <c r="H48" i="12"/>
  <c r="E48" i="12"/>
  <c r="H47" i="12"/>
  <c r="F47" i="12"/>
  <c r="F46" i="12"/>
  <c r="E87" i="12"/>
  <c r="E86" i="12"/>
  <c r="E85" i="12"/>
  <c r="E84" i="12"/>
  <c r="E83" i="12"/>
  <c r="E82" i="12"/>
  <c r="E81" i="12"/>
  <c r="E80" i="12"/>
  <c r="E78" i="12"/>
  <c r="E77" i="12"/>
  <c r="E79" i="12"/>
  <c r="E76" i="12"/>
  <c r="F79" i="12"/>
  <c r="H77" i="12"/>
  <c r="F77" i="12"/>
  <c r="H86" i="12"/>
  <c r="F86" i="12"/>
  <c r="H84" i="12"/>
  <c r="F84" i="12"/>
  <c r="H82" i="12"/>
  <c r="F82" i="12"/>
  <c r="H80" i="12"/>
  <c r="F80" i="12"/>
  <c r="H78" i="12"/>
  <c r="F78" i="12"/>
  <c r="H76" i="12"/>
  <c r="F76" i="12"/>
  <c r="H41" i="12"/>
  <c r="F41" i="12"/>
  <c r="E40" i="12"/>
  <c r="H40" i="12"/>
  <c r="F40" i="12"/>
  <c r="F109" i="11"/>
  <c r="E28" i="12"/>
  <c r="H30" i="12"/>
  <c r="F30" i="12"/>
  <c r="E31" i="12"/>
  <c r="F67" i="11"/>
  <c r="H31" i="12"/>
  <c r="F31" i="12"/>
  <c r="E30" i="12"/>
  <c r="H28" i="12"/>
  <c r="F28" i="12"/>
  <c r="E27" i="12"/>
  <c r="E29" i="12"/>
  <c r="H29" i="12"/>
  <c r="F29" i="12"/>
  <c r="H27" i="12"/>
  <c r="F27" i="12"/>
  <c r="H45" i="12"/>
  <c r="C24" i="12"/>
  <c r="F24" i="12" s="1"/>
  <c r="C26" i="12"/>
  <c r="C33" i="12"/>
  <c r="F33" i="12" s="1"/>
  <c r="C39" i="12"/>
  <c r="F39" i="12" s="1"/>
  <c r="C34" i="12"/>
  <c r="F34" i="12" s="1"/>
  <c r="C22" i="12"/>
  <c r="C32" i="12"/>
  <c r="F32" i="12" s="1"/>
  <c r="C25" i="12"/>
  <c r="C35" i="12"/>
  <c r="F35" i="12" s="1"/>
  <c r="E23" i="12"/>
  <c r="H23" i="12"/>
  <c r="F23" i="12"/>
  <c r="E13" i="12"/>
  <c r="F13" i="12"/>
  <c r="E16" i="12"/>
  <c r="F16" i="12"/>
  <c r="D16" i="12"/>
  <c r="E12" i="12"/>
  <c r="F12" i="12"/>
  <c r="F10" i="12"/>
  <c r="E10" i="12"/>
  <c r="E15" i="12"/>
  <c r="F15" i="12"/>
  <c r="E17" i="12"/>
  <c r="F17" i="12"/>
  <c r="F14" i="12"/>
  <c r="E14" i="12"/>
  <c r="E11" i="12"/>
  <c r="F11" i="12"/>
  <c r="F9" i="12"/>
  <c r="H9" i="12"/>
  <c r="H10" i="12"/>
  <c r="H14" i="12"/>
  <c r="H12" i="12"/>
  <c r="H16" i="12"/>
  <c r="H17" i="12"/>
  <c r="H75" i="12"/>
  <c r="H15" i="12"/>
  <c r="H11" i="12"/>
  <c r="H13" i="12"/>
  <c r="F125" i="11"/>
  <c r="E45" i="12"/>
  <c r="E21" i="12"/>
  <c r="F21" i="12"/>
  <c r="H21" i="12"/>
  <c r="H98" i="12"/>
  <c r="C71" i="12"/>
  <c r="F45" i="12"/>
  <c r="F79" i="11"/>
  <c r="F46" i="11" l="1"/>
  <c r="F127" i="11"/>
  <c r="E39" i="12"/>
  <c r="E22" i="12"/>
  <c r="E33" i="12"/>
  <c r="H33" i="12"/>
  <c r="H39" i="12"/>
  <c r="E25" i="12"/>
  <c r="E35" i="12"/>
  <c r="E32" i="12"/>
  <c r="E24" i="12"/>
  <c r="H35" i="12"/>
  <c r="F26" i="12"/>
  <c r="H25" i="12"/>
  <c r="E34" i="12"/>
  <c r="H22" i="12"/>
  <c r="F22" i="12"/>
  <c r="F25" i="12"/>
  <c r="E26" i="12"/>
  <c r="H26" i="12"/>
  <c r="H34" i="12"/>
  <c r="H24" i="12"/>
  <c r="D24" i="12"/>
  <c r="H32" i="12"/>
  <c r="D130" i="11"/>
  <c r="F75" i="12"/>
  <c r="E75" i="12"/>
  <c r="D131" i="11" l="1"/>
  <c r="D132" i="11" s="1"/>
  <c r="E130" i="11" l="1"/>
  <c r="E131" i="11" l="1"/>
  <c r="E132" i="11" s="1"/>
  <c r="F130" i="11"/>
  <c r="F131" i="11" l="1"/>
  <c r="C89" i="12" s="1"/>
  <c r="E89" i="12" s="1"/>
  <c r="F132" i="11" l="1"/>
  <c r="G130" i="11" s="1"/>
  <c r="F89" i="12"/>
  <c r="H89" i="12"/>
  <c r="H92" i="12" s="1"/>
  <c r="G78" i="11" l="1"/>
  <c r="G53" i="11"/>
  <c r="G93" i="11"/>
  <c r="G77" i="11"/>
  <c r="G91" i="11"/>
  <c r="G99" i="11"/>
  <c r="C92" i="12"/>
  <c r="D15" i="12" s="1"/>
  <c r="G43" i="11"/>
  <c r="G89" i="11"/>
  <c r="G86" i="11"/>
  <c r="G76" i="11"/>
  <c r="G109" i="11"/>
  <c r="G96" i="11"/>
  <c r="G42" i="11"/>
  <c r="G106" i="11"/>
  <c r="G92" i="11"/>
  <c r="G38" i="11"/>
  <c r="G75" i="11"/>
  <c r="G105" i="11"/>
  <c r="G98" i="11"/>
  <c r="G33" i="11"/>
  <c r="G46" i="11"/>
  <c r="G83" i="11"/>
  <c r="G131" i="11"/>
  <c r="G34" i="11"/>
  <c r="G74" i="11"/>
  <c r="G97" i="11"/>
  <c r="G127" i="11"/>
  <c r="G37" i="11"/>
  <c r="G52" i="11"/>
  <c r="G102" i="11"/>
  <c r="G125" i="11"/>
  <c r="G35" i="11"/>
  <c r="G73" i="11"/>
  <c r="G101" i="11"/>
  <c r="G124" i="11"/>
  <c r="G36" i="11"/>
  <c r="G59" i="11"/>
  <c r="G94" i="11"/>
  <c r="G123" i="11"/>
  <c r="G56" i="11"/>
  <c r="G66" i="11"/>
  <c r="G100" i="11"/>
  <c r="G122" i="11"/>
  <c r="G54" i="11"/>
  <c r="G65" i="11"/>
  <c r="G90" i="11"/>
  <c r="G121" i="11"/>
  <c r="G67" i="11"/>
  <c r="G70" i="11"/>
  <c r="G88" i="11"/>
  <c r="G120" i="11"/>
  <c r="G61" i="11"/>
  <c r="G32" i="11"/>
  <c r="G84" i="11"/>
  <c r="G119" i="11"/>
  <c r="G64" i="11"/>
  <c r="G41" i="11"/>
  <c r="G108" i="11"/>
  <c r="G118" i="11"/>
  <c r="G63" i="11"/>
  <c r="G44" i="11"/>
  <c r="G107" i="11"/>
  <c r="G115" i="11"/>
  <c r="G62" i="11"/>
  <c r="G72" i="11"/>
  <c r="G104" i="11"/>
  <c r="G117" i="11"/>
  <c r="G60" i="11"/>
  <c r="G55" i="11"/>
  <c r="G103" i="11"/>
  <c r="G112" i="11"/>
  <c r="G79" i="11"/>
  <c r="G71" i="11"/>
  <c r="G95" i="11"/>
  <c r="G116" i="11"/>
  <c r="G114" i="11"/>
  <c r="G85" i="11"/>
  <c r="G87" i="11"/>
  <c r="G113" i="11"/>
  <c r="D12" i="12"/>
  <c r="D13" i="12"/>
  <c r="D75" i="12"/>
  <c r="D56" i="12"/>
  <c r="D82" i="12"/>
  <c r="D84" i="12"/>
  <c r="D52" i="12"/>
  <c r="D66" i="12"/>
  <c r="D83" i="12"/>
  <c r="D17" i="12"/>
  <c r="D80" i="12"/>
  <c r="D81" i="12"/>
  <c r="D77" i="12"/>
  <c r="D79" i="12"/>
  <c r="D67" i="12"/>
  <c r="D76" i="12"/>
  <c r="D63" i="12"/>
  <c r="D65" i="12"/>
  <c r="D61" i="12"/>
  <c r="D62" i="12"/>
  <c r="D60" i="12"/>
  <c r="D55" i="12"/>
  <c r="D57" i="12"/>
  <c r="D53" i="12"/>
  <c r="D54" i="12"/>
  <c r="D50" i="12"/>
  <c r="D51" i="12"/>
  <c r="D48" i="12"/>
  <c r="D49" i="12"/>
  <c r="D46" i="12"/>
  <c r="D47" i="12"/>
  <c r="D40" i="12"/>
  <c r="D45" i="12"/>
  <c r="D38" i="12"/>
  <c r="D39" i="12"/>
  <c r="D36" i="12"/>
  <c r="D37" i="12"/>
  <c r="D34" i="12"/>
  <c r="D35" i="12"/>
  <c r="D32" i="12"/>
  <c r="D33" i="12"/>
  <c r="D30" i="12"/>
  <c r="D31" i="12"/>
  <c r="D28" i="12"/>
  <c r="D29" i="12"/>
  <c r="D26" i="12"/>
  <c r="D27" i="12"/>
  <c r="D23" i="12"/>
  <c r="D25" i="12"/>
  <c r="D21" i="12"/>
  <c r="D22" i="12"/>
  <c r="D11" i="12"/>
  <c r="D14" i="12"/>
  <c r="D10" i="12"/>
  <c r="G98" i="12"/>
  <c r="M100" i="12"/>
  <c r="D9" i="12"/>
  <c r="D89" i="12"/>
  <c r="D59" i="12" l="1"/>
  <c r="U100" i="12"/>
  <c r="K99" i="12"/>
  <c r="L99" i="12" s="1"/>
  <c r="M99" i="12" s="1"/>
  <c r="N99" i="12" s="1"/>
  <c r="O99" i="12" s="1"/>
  <c r="P99" i="12" s="1"/>
  <c r="Q99" i="12" s="1"/>
  <c r="R99" i="12" s="1"/>
  <c r="S99" i="12" s="1"/>
  <c r="T99" i="12" s="1"/>
  <c r="U99" i="12" s="1"/>
  <c r="V99" i="12" s="1"/>
  <c r="S100" i="12"/>
  <c r="P100" i="12"/>
  <c r="Q100" i="12"/>
  <c r="D92" i="12"/>
  <c r="T100" i="12"/>
  <c r="E92" i="12"/>
  <c r="K100" i="12"/>
  <c r="V100" i="12"/>
  <c r="R100" i="12"/>
  <c r="G96" i="12"/>
  <c r="O100" i="12"/>
  <c r="L100" i="12"/>
  <c r="G97" i="12"/>
  <c r="F92" i="12"/>
  <c r="N100" i="12"/>
</calcChain>
</file>

<file path=xl/sharedStrings.xml><?xml version="1.0" encoding="utf-8"?>
<sst xmlns="http://schemas.openxmlformats.org/spreadsheetml/2006/main" count="310" uniqueCount="189">
  <si>
    <t>Draw # 2</t>
  </si>
  <si>
    <t>Draw # 3</t>
  </si>
  <si>
    <t>Draw # 4</t>
  </si>
  <si>
    <t>Draw # 5</t>
  </si>
  <si>
    <t>Draw # 6</t>
  </si>
  <si>
    <t>Draw # 7</t>
  </si>
  <si>
    <t>Draw # 8</t>
  </si>
  <si>
    <t>Draw # 9</t>
  </si>
  <si>
    <t>Draw # 10</t>
  </si>
  <si>
    <t>Draw Amount Authorized for Release</t>
  </si>
  <si>
    <t>Amount Withheld for Retainage</t>
  </si>
  <si>
    <t>Amount Released After Retainage</t>
  </si>
  <si>
    <t xml:space="preserve">                                        </t>
  </si>
  <si>
    <t>DRAW #</t>
  </si>
  <si>
    <t>Balance in Construction Escrow After Release (including retainage)</t>
  </si>
  <si>
    <t xml:space="preserve">CREATE LINE ITEM DRAW DETAILS FOR BUDGET BACKUP DOCUMENTATION TO BE SUBMITTED WITH EACH DRAW.  DRAW INSPECTORS WILL USE THE LINE ITEM DRAW REQUEST BELOW AS THE OFFICIAL DOCUMENTATION FOR THEIR ONSITE DRAW INSPECTION ANALYSIS.  WORK THAT IS NOT PERFORMED OR MATERIALS THAT IS NOT IN PLACE SHOULD NOT BE REQUESTED AS IT WILL BE REJECTED BY THE INSPECTOR AND DELAY THE PROCESSING OF THE DRAW.  </t>
  </si>
  <si>
    <t>Aggregate Percentage of Budget Spent to Date (including retainage)</t>
  </si>
  <si>
    <t>%</t>
  </si>
  <si>
    <t>Aggregate</t>
  </si>
  <si>
    <t>Draw # 11</t>
  </si>
  <si>
    <t>Draw # 12</t>
  </si>
  <si>
    <t>% of Cost</t>
  </si>
  <si>
    <t>Property SF</t>
  </si>
  <si>
    <t>$/ FT</t>
  </si>
  <si>
    <t>GRAND TOTAL</t>
  </si>
  <si>
    <t>Agreed on this : ___________ day of _______________, 20_________</t>
  </si>
  <si>
    <t>Project Name</t>
  </si>
  <si>
    <t xml:space="preserve">This budget is being relied upon for the purpose of providing a loan for the project listed above.  The Borrower/ Project Owner &amp; the Borrower's General Contractor hereby warrant that this budget is the true, correct and final budget for the project listed above.  This budget shall be an exhibit to the General Contractor's Agreement with the Borrower/ Project Owner.  If there are any changes to the above budget for any reason before or during the project, the Borrower/ Project Owner &amp; General Contractor Agree to immediately notify Noble Capital Servicing (The Lender's Representative) in writing.  </t>
  </si>
  <si>
    <t xml:space="preserve">ITEM </t>
  </si>
  <si>
    <t>SOFT COST</t>
  </si>
  <si>
    <t>HARD COST</t>
  </si>
  <si>
    <t xml:space="preserve">Property Name </t>
  </si>
  <si>
    <t>Borrower Name</t>
  </si>
  <si>
    <t>CONTINGENCY</t>
  </si>
  <si>
    <t xml:space="preserve">Contingency </t>
  </si>
  <si>
    <t>#</t>
  </si>
  <si>
    <t>CATEGORY</t>
  </si>
  <si>
    <t>COST TO DATE</t>
  </si>
  <si>
    <t>ORIGINAL BUDGET</t>
  </si>
  <si>
    <t>BALANCE TO DRAW</t>
  </si>
  <si>
    <t>Draw # 1</t>
  </si>
  <si>
    <t>Description of Work</t>
  </si>
  <si>
    <t>Soft Cost</t>
  </si>
  <si>
    <t>Item</t>
  </si>
  <si>
    <t>Materials</t>
  </si>
  <si>
    <t>Labor</t>
  </si>
  <si>
    <t>Total</t>
  </si>
  <si>
    <t>Total Soft Cost</t>
  </si>
  <si>
    <t>Hard Cost</t>
  </si>
  <si>
    <t>MEP Total</t>
  </si>
  <si>
    <t>Soft Cost Total</t>
  </si>
  <si>
    <t>Other Soft Cost Total</t>
  </si>
  <si>
    <t>Exterior Total</t>
  </si>
  <si>
    <t>Interior Total</t>
  </si>
  <si>
    <t>Total Hard Cost</t>
  </si>
  <si>
    <t>Tota Hard &amp; Soft Cost</t>
  </si>
  <si>
    <t>Project Contingency</t>
  </si>
  <si>
    <t>Total Project Budget</t>
  </si>
  <si>
    <t>Date:</t>
  </si>
  <si>
    <t>General Contractor (if applicable)</t>
  </si>
  <si>
    <t>Borrower/ Project Owner                                                 Title</t>
  </si>
  <si>
    <t>Electrical Rough</t>
  </si>
  <si>
    <t>Framing Total</t>
  </si>
  <si>
    <t>Pre-Construction/ Structural Total</t>
  </si>
  <si>
    <t>Electrical Final/Fixtures</t>
  </si>
  <si>
    <t>Plumbing Rough</t>
  </si>
  <si>
    <t>Your Information</t>
  </si>
  <si>
    <t>Comparables Used (By You The Client) To Determine After Repair Value</t>
  </si>
  <si>
    <t>Current Sq/Ft</t>
  </si>
  <si>
    <t>Client Name:</t>
  </si>
  <si>
    <t>Phone Number:</t>
  </si>
  <si>
    <t>Entity Name:</t>
  </si>
  <si>
    <t>Email Address:</t>
  </si>
  <si>
    <t>Property Address:</t>
  </si>
  <si>
    <t>City, State &amp; Zip:</t>
  </si>
  <si>
    <t>Purchase Price:</t>
  </si>
  <si>
    <t>Rehab Budget:</t>
  </si>
  <si>
    <t>After Repair Value:</t>
  </si>
  <si>
    <t>Closing Date:</t>
  </si>
  <si>
    <t>Existing Survey:</t>
  </si>
  <si>
    <t>Exit Strategy:</t>
  </si>
  <si>
    <t>Year Built:</t>
  </si>
  <si>
    <t>Comparable 1:</t>
  </si>
  <si>
    <t>Comparable 2:</t>
  </si>
  <si>
    <t>Comparable 3:</t>
  </si>
  <si>
    <t>Best Comparable and Why:</t>
  </si>
  <si>
    <t>Permits:</t>
  </si>
  <si>
    <t>Architectural :</t>
  </si>
  <si>
    <t>Engineering:</t>
  </si>
  <si>
    <t>Legal:</t>
  </si>
  <si>
    <t>Marketing:</t>
  </si>
  <si>
    <t>Builders Risk Insurance :</t>
  </si>
  <si>
    <t>Management/ Developer Fee:</t>
  </si>
  <si>
    <t>General Contractor Fee:</t>
  </si>
  <si>
    <t>Survey:</t>
  </si>
  <si>
    <t>Demolition:</t>
  </si>
  <si>
    <t>Site Work/ Prep:</t>
  </si>
  <si>
    <t>Foundation:</t>
  </si>
  <si>
    <t>Other:</t>
  </si>
  <si>
    <t>Roofing:</t>
  </si>
  <si>
    <t>Framing:</t>
  </si>
  <si>
    <t>Decking:</t>
  </si>
  <si>
    <t>Siding:</t>
  </si>
  <si>
    <t>Facsia/ Soffit/ Cornice:</t>
  </si>
  <si>
    <t>Exterior Doors:</t>
  </si>
  <si>
    <t>Garage Doors:</t>
  </si>
  <si>
    <t>SideWork:</t>
  </si>
  <si>
    <t>HVAC Rough:</t>
  </si>
  <si>
    <t>HVAC Trim Out:</t>
  </si>
  <si>
    <t>Electrical Service:</t>
  </si>
  <si>
    <t>Electrical Rough:</t>
  </si>
  <si>
    <t>Electrical Final/ Fixtures:</t>
  </si>
  <si>
    <t>Plumbing Rough:</t>
  </si>
  <si>
    <t>Plumbing Top Out:</t>
  </si>
  <si>
    <t>Plumbing Final/ Fixtures:</t>
  </si>
  <si>
    <t>Windows:</t>
  </si>
  <si>
    <t>Interior Doors:</t>
  </si>
  <si>
    <t>Interior Trim:</t>
  </si>
  <si>
    <t>Drywall:</t>
  </si>
  <si>
    <t>Insulation:</t>
  </si>
  <si>
    <t>Interior Paint:</t>
  </si>
  <si>
    <t>Tile:</t>
  </si>
  <si>
    <t>Carpet:</t>
  </si>
  <si>
    <t>Wood:</t>
  </si>
  <si>
    <t>Kitchen Countertops:</t>
  </si>
  <si>
    <t>Kitchen Cabinets:</t>
  </si>
  <si>
    <t>Backsplash:</t>
  </si>
  <si>
    <t>Appliances:</t>
  </si>
  <si>
    <t>Other - Kitchen:</t>
  </si>
  <si>
    <t>Bathroom Cabinets:</t>
  </si>
  <si>
    <t>Bathroom Vanity Tops:</t>
  </si>
  <si>
    <t>Bathroom Floors:</t>
  </si>
  <si>
    <t>Bathtubs/ Showers:</t>
  </si>
  <si>
    <t>Mirrors:</t>
  </si>
  <si>
    <t>Tub Surround:</t>
  </si>
  <si>
    <t>Hardware:</t>
  </si>
  <si>
    <t>Other - Bathroom:</t>
  </si>
  <si>
    <t>Other - Interior:</t>
  </si>
  <si>
    <t>Masonry/ Stucco:</t>
  </si>
  <si>
    <t>Exterior Paint:</t>
  </si>
  <si>
    <t>Driveway/ Flatwork:</t>
  </si>
  <si>
    <t>Pressure Wash:</t>
  </si>
  <si>
    <t>Landscaping:</t>
  </si>
  <si>
    <t>Rain Gutters:</t>
  </si>
  <si>
    <t>Decks/ Patio:</t>
  </si>
  <si>
    <t>Sprinkler System:</t>
  </si>
  <si>
    <t>Fencing:</t>
  </si>
  <si>
    <t>Other - Exterior:</t>
  </si>
  <si>
    <t>% of Total</t>
  </si>
  <si>
    <t>Current # Beds:</t>
  </si>
  <si>
    <t>Current # Baths:</t>
  </si>
  <si>
    <t>Lot Sq/Ft:</t>
  </si>
  <si>
    <t>Rehab Cost Per Sq/Ft:</t>
  </si>
  <si>
    <t>Is Sq/Ft Being Added?:</t>
  </si>
  <si>
    <t>If so, how much?:</t>
  </si>
  <si>
    <t>Final Sq/Ft:</t>
  </si>
  <si>
    <t>Final # Beds</t>
  </si>
  <si>
    <t>Final # Baths:</t>
  </si>
  <si>
    <t>Year Built</t>
  </si>
  <si>
    <t>Sold Price</t>
  </si>
  <si>
    <t>Sold Date</t>
  </si>
  <si>
    <t>Subject Property Information</t>
  </si>
  <si>
    <t>mm/dd/yy</t>
  </si>
  <si>
    <r>
      <t xml:space="preserve">% </t>
    </r>
    <r>
      <rPr>
        <b/>
        <sz val="6"/>
        <color theme="0"/>
        <rFont val="Arial"/>
        <family val="2"/>
      </rPr>
      <t>Complete</t>
    </r>
  </si>
  <si>
    <r>
      <t xml:space="preserve">Insert Draw Date Here </t>
    </r>
    <r>
      <rPr>
        <b/>
        <sz val="14"/>
        <color theme="0"/>
        <rFont val="Arial"/>
        <family val="2"/>
      </rPr>
      <t>&gt;&gt;&gt;</t>
    </r>
  </si>
  <si>
    <t>Garage:</t>
  </si>
  <si>
    <t>Loan Exit Timeline:</t>
  </si>
  <si>
    <t>Rehab Completion Timeline:</t>
  </si>
  <si>
    <t>Borrower's Name:</t>
  </si>
  <si>
    <t>Borrower's Signature:</t>
  </si>
  <si>
    <t>Enter the Details of the Line Items Below</t>
  </si>
  <si>
    <t>Sq/Ft</t>
  </si>
  <si>
    <t>Enter Address Below</t>
  </si>
  <si>
    <t>Comparable</t>
  </si>
  <si>
    <t>Draws are disbursed as reimbursements after stated work has been completed.</t>
  </si>
  <si>
    <t>The final draw is disbursed after the home is 100% complete and either the sale or listing link has been reviewed and approved.</t>
  </si>
  <si>
    <t>City inspections must be approved before draws are disbursed for all work requiring permits.</t>
  </si>
  <si>
    <t>Interest on undrawn rehab funds begins accruing on day 121 unless undrawn funds are forfeited.</t>
  </si>
  <si>
    <t>Minimum draw request is $15,000 except for final draw.</t>
  </si>
  <si>
    <t>Soft costs are eligible for reimbursement at final draw only.</t>
  </si>
  <si>
    <t>Items required when requesting a draw include before/after photos, videos, receipts, invoices, and permit documentation.</t>
  </si>
  <si>
    <t>Draw funds are electronically disbursed to the borrower bank account.</t>
  </si>
  <si>
    <t>Draws will not be disbursed for incomplete work or unauthorized change orders.</t>
  </si>
  <si>
    <t>Draw requests received by 5:00 PM Monday will be disbursed no later than 5:00 PM Friday. Our goal is to process Draws within 48 - 72 hours.</t>
  </si>
  <si>
    <t>Draws will not be disbursed if mortgage payments, taxes, HOA dues, or insurance are past due or if there is any pending litigation.</t>
  </si>
  <si>
    <t>Initial Each Below</t>
  </si>
  <si>
    <r>
      <t xml:space="preserve">Please include the property address in the subject line and email draw requests to </t>
    </r>
    <r>
      <rPr>
        <sz val="10"/>
        <color rgb="FF0000FF"/>
        <rFont val="Arial"/>
        <family val="2"/>
      </rPr>
      <t>draws@texasnotes.com</t>
    </r>
    <r>
      <rPr>
        <sz val="10"/>
        <rFont val="Arial"/>
      </rPr>
      <t>.</t>
    </r>
  </si>
  <si>
    <t xml:space="preserve">Client Signature: </t>
  </si>
  <si>
    <t>By initialing and typing your signature below, you are agreeing to our Draw Process. The intention of this document is to streamline our process and align expectations. Should you have any questions, please do not hesitate to ask.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</si>
</sst>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164" formatCode="&quot;$&quot;#,##0"/>
    <numFmt numFmtId="165" formatCode="_(&quot;$&quot;* #,##0_);_(&quot;$&quot;* \(#,##0\);_(&quot;$&quot;* &quot;-&quot;??_);_(@_)"/>
    <numFmt numFmtId="166" formatCode="General_)"/>
    <numFmt numFmtId="167" formatCode="&quot;$&quot;#,##0.00"/>
    <numFmt numFmtId="168" formatCode="m/d/yy;@"/>
    <numFmt numFmtId="169" formatCode="0.0%"/>
    <numFmt numFmtId="170" formatCode="0.00%;\-0.00%;&quot;-.--%&quot;"/>
    <numFmt numFmtId="171" formatCode="General;\ &quot;inital here&quot;"/>
  </numFmts>
  <fonts count="28" x14ac:knownFonts="1">
    <font>
      <sz val="10"/>
      <name val="Arial"/>
    </font>
    <font>
      <sz val="10"/>
      <name val="Arial"/>
      <family val="2"/>
    </font>
    <font>
      <b/>
      <sz val="10"/>
      <name val="Arial"/>
      <family val="2"/>
    </font>
    <font>
      <sz val="8"/>
      <name val="Arial"/>
      <family val="2"/>
    </font>
    <font>
      <b/>
      <sz val="8"/>
      <name val="Arial"/>
      <family val="2"/>
    </font>
    <font>
      <b/>
      <sz val="9"/>
      <name val="Arial"/>
      <family val="2"/>
    </font>
    <font>
      <u/>
      <sz val="8"/>
      <name val="Calibri"/>
      <family val="2"/>
    </font>
    <font>
      <sz val="10"/>
      <color rgb="FF0000FF"/>
      <name val="Arial"/>
      <family val="2"/>
    </font>
    <font>
      <b/>
      <sz val="8"/>
      <color rgb="FF0000FF"/>
      <name val="Arial"/>
      <family val="2"/>
    </font>
    <font>
      <sz val="9"/>
      <color rgb="FF0000FF"/>
      <name val="Arial"/>
      <family val="2"/>
    </font>
    <font>
      <u/>
      <sz val="11"/>
      <name val="Calibri"/>
      <family val="2"/>
    </font>
    <font>
      <sz val="11"/>
      <name val="Calibri"/>
      <family val="2"/>
    </font>
    <font>
      <b/>
      <sz val="12"/>
      <color theme="0"/>
      <name val="Montserrat"/>
    </font>
    <font>
      <b/>
      <sz val="10"/>
      <color theme="2"/>
      <name val="Arial"/>
      <family val="2"/>
    </font>
    <font>
      <b/>
      <u/>
      <sz val="14"/>
      <color theme="5"/>
      <name val="Montserrat"/>
    </font>
    <font>
      <sz val="11"/>
      <color rgb="FF0000FF"/>
      <name val="Arial"/>
      <family val="2"/>
    </font>
    <font>
      <b/>
      <sz val="10"/>
      <color theme="0"/>
      <name val="Arial"/>
      <family val="2"/>
    </font>
    <font>
      <b/>
      <sz val="11"/>
      <color theme="0"/>
      <name val="Arial"/>
      <family val="2"/>
    </font>
    <font>
      <b/>
      <sz val="8"/>
      <color theme="0"/>
      <name val="Arial"/>
      <family val="2"/>
    </font>
    <font>
      <b/>
      <sz val="6"/>
      <color theme="0"/>
      <name val="Arial"/>
      <family val="2"/>
    </font>
    <font>
      <sz val="8"/>
      <color theme="0"/>
      <name val="Arial"/>
      <family val="2"/>
    </font>
    <font>
      <sz val="10"/>
      <color theme="0"/>
      <name val="Arial"/>
      <family val="2"/>
    </font>
    <font>
      <b/>
      <sz val="12"/>
      <color theme="0"/>
      <name val="Arial"/>
      <family val="2"/>
    </font>
    <font>
      <b/>
      <sz val="14"/>
      <color theme="0"/>
      <name val="Arial"/>
      <family val="2"/>
    </font>
    <font>
      <b/>
      <sz val="9"/>
      <color theme="0"/>
      <name val="Arial"/>
      <family val="2"/>
    </font>
    <font>
      <b/>
      <sz val="10"/>
      <color rgb="FFFF0000"/>
      <name val="Arial"/>
      <family val="2"/>
    </font>
    <font>
      <i/>
      <sz val="9"/>
      <name val="Arial"/>
      <family val="2"/>
    </font>
    <font>
      <sz val="10"/>
      <color theme="5"/>
      <name val="Arial"/>
      <family val="2"/>
    </font>
  </fonts>
  <fills count="9">
    <fill>
      <patternFill patternType="none"/>
    </fill>
    <fill>
      <patternFill patternType="gray125"/>
    </fill>
    <fill>
      <patternFill patternType="solid">
        <fgColor indexed="8"/>
        <bgColor indexed="64"/>
      </patternFill>
    </fill>
    <fill>
      <patternFill patternType="solid">
        <fgColor theme="5"/>
        <bgColor indexed="64"/>
      </patternFill>
    </fill>
    <fill>
      <patternFill patternType="solid">
        <fgColor theme="3"/>
        <bgColor indexed="64"/>
      </patternFill>
    </fill>
    <fill>
      <patternFill patternType="solid">
        <fgColor theme="4"/>
        <bgColor indexed="64"/>
      </patternFill>
    </fill>
    <fill>
      <patternFill patternType="solid">
        <fgColor theme="1"/>
        <bgColor indexed="64"/>
      </patternFill>
    </fill>
    <fill>
      <patternFill patternType="solid">
        <fgColor rgb="FFFFFF00"/>
        <bgColor indexed="64"/>
      </patternFill>
    </fill>
    <fill>
      <patternFill patternType="solid">
        <fgColor rgb="FFFFFFCC"/>
        <bgColor indexed="64"/>
      </patternFill>
    </fill>
  </fills>
  <borders count="26">
    <border>
      <left/>
      <right/>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60">
    <xf numFmtId="0" fontId="0" fillId="0" borderId="0" xfId="0"/>
    <xf numFmtId="165" fontId="5" fillId="0" borderId="4" xfId="1" applyNumberFormat="1" applyFont="1" applyFill="1" applyBorder="1" applyAlignment="1" applyProtection="1">
      <alignment vertical="center"/>
      <protection locked="0"/>
    </xf>
    <xf numFmtId="168" fontId="8" fillId="0" borderId="12" xfId="0" applyNumberFormat="1" applyFont="1" applyBorder="1" applyAlignment="1" applyProtection="1">
      <alignment horizontal="center"/>
      <protection locked="0"/>
    </xf>
    <xf numFmtId="164" fontId="9" fillId="0" borderId="4" xfId="0" applyNumberFormat="1" applyFont="1" applyBorder="1" applyAlignment="1" applyProtection="1">
      <alignment horizontal="left"/>
      <protection locked="0"/>
    </xf>
    <xf numFmtId="165" fontId="0" fillId="0" borderId="0" xfId="1" applyNumberFormat="1" applyFont="1" applyProtection="1"/>
    <xf numFmtId="165" fontId="1" fillId="0" borderId="0" xfId="1" applyNumberFormat="1" applyFont="1" applyProtection="1"/>
    <xf numFmtId="165" fontId="2" fillId="0" borderId="0" xfId="1" applyNumberFormat="1" applyFont="1" applyBorder="1" applyProtection="1"/>
    <xf numFmtId="165" fontId="7" fillId="0" borderId="4" xfId="1" applyNumberFormat="1" applyFont="1" applyBorder="1" applyAlignment="1" applyProtection="1">
      <alignment horizontal="left" vertical="top"/>
      <protection locked="0"/>
    </xf>
    <xf numFmtId="165" fontId="7" fillId="0" borderId="4" xfId="1" applyNumberFormat="1" applyFont="1" applyBorder="1" applyProtection="1">
      <protection locked="0"/>
    </xf>
    <xf numFmtId="165" fontId="13" fillId="5" borderId="4" xfId="1" applyNumberFormat="1" applyFont="1" applyFill="1" applyBorder="1" applyAlignment="1" applyProtection="1">
      <alignment horizontal="left" vertical="top"/>
    </xf>
    <xf numFmtId="165" fontId="13" fillId="5" borderId="4" xfId="1" applyNumberFormat="1" applyFont="1" applyFill="1" applyBorder="1" applyProtection="1"/>
    <xf numFmtId="0" fontId="7" fillId="0" borderId="4" xfId="0" applyFont="1" applyBorder="1" applyAlignment="1" applyProtection="1">
      <alignment horizontal="left"/>
      <protection locked="0"/>
    </xf>
    <xf numFmtId="165" fontId="0" fillId="0" borderId="0" xfId="1" applyNumberFormat="1" applyFont="1" applyBorder="1" applyProtection="1"/>
    <xf numFmtId="165" fontId="13" fillId="4" borderId="4" xfId="1" applyNumberFormat="1" applyFont="1" applyFill="1" applyBorder="1" applyProtection="1"/>
    <xf numFmtId="165" fontId="24" fillId="5" borderId="4" xfId="1" applyNumberFormat="1" applyFont="1" applyFill="1" applyBorder="1" applyAlignment="1" applyProtection="1">
      <alignment vertical="center"/>
    </xf>
    <xf numFmtId="165" fontId="20" fillId="5" borderId="4" xfId="1" applyNumberFormat="1" applyFont="1" applyFill="1" applyBorder="1" applyAlignment="1" applyProtection="1">
      <alignment vertical="center"/>
    </xf>
    <xf numFmtId="10" fontId="20" fillId="5" borderId="4" xfId="1" applyNumberFormat="1" applyFont="1" applyFill="1" applyBorder="1" applyAlignment="1" applyProtection="1">
      <alignment vertical="center"/>
    </xf>
    <xf numFmtId="0" fontId="0" fillId="0" borderId="0" xfId="0" applyAlignment="1">
      <alignment vertical="center"/>
    </xf>
    <xf numFmtId="0" fontId="13" fillId="5" borderId="4" xfId="0" applyFont="1" applyFill="1" applyBorder="1" applyAlignment="1">
      <alignment vertical="center"/>
    </xf>
    <xf numFmtId="0" fontId="1" fillId="0" borderId="0" xfId="0" applyFont="1"/>
    <xf numFmtId="0" fontId="7" fillId="0" borderId="0" xfId="0" applyFont="1"/>
    <xf numFmtId="0" fontId="0" fillId="0" borderId="0" xfId="0" applyAlignment="1">
      <alignment horizontal="center" vertical="center"/>
    </xf>
    <xf numFmtId="0" fontId="13" fillId="5" borderId="4" xfId="0" applyFont="1" applyFill="1" applyBorder="1" applyAlignment="1">
      <alignment horizontal="left" vertical="center"/>
    </xf>
    <xf numFmtId="0" fontId="1" fillId="0" borderId="0" xfId="0" applyFont="1" applyAlignment="1">
      <alignment horizontal="left"/>
    </xf>
    <xf numFmtId="0" fontId="7" fillId="0" borderId="0" xfId="0" applyFont="1" applyAlignment="1">
      <alignment horizontal="left"/>
    </xf>
    <xf numFmtId="0" fontId="16" fillId="3" borderId="4" xfId="0" applyFont="1" applyFill="1" applyBorder="1" applyAlignment="1">
      <alignment horizontal="center"/>
    </xf>
    <xf numFmtId="170" fontId="13" fillId="5" borderId="4" xfId="1" applyNumberFormat="1" applyFont="1" applyFill="1" applyBorder="1" applyProtection="1"/>
    <xf numFmtId="0" fontId="13" fillId="3" borderId="4" xfId="0" applyFont="1" applyFill="1" applyBorder="1" applyAlignment="1">
      <alignment horizontal="center"/>
    </xf>
    <xf numFmtId="165" fontId="13" fillId="4" borderId="4" xfId="0" applyNumberFormat="1" applyFont="1" applyFill="1" applyBorder="1"/>
    <xf numFmtId="170" fontId="13" fillId="4" borderId="4" xfId="1" applyNumberFormat="1" applyFont="1" applyFill="1" applyBorder="1" applyProtection="1"/>
    <xf numFmtId="0" fontId="13" fillId="5" borderId="4" xfId="0" applyFont="1" applyFill="1" applyBorder="1" applyAlignment="1">
      <alignment horizontal="left" vertical="top"/>
    </xf>
    <xf numFmtId="0" fontId="0" fillId="0" borderId="0" xfId="0" applyAlignment="1">
      <alignment horizontal="left" vertical="top"/>
    </xf>
    <xf numFmtId="0" fontId="13" fillId="5" borderId="4" xfId="0" applyFont="1" applyFill="1" applyBorder="1" applyAlignment="1">
      <alignment horizontal="right" vertical="center" wrapText="1"/>
    </xf>
    <xf numFmtId="0" fontId="2" fillId="0" borderId="0" xfId="0" applyFont="1"/>
    <xf numFmtId="0" fontId="7" fillId="0" borderId="0" xfId="0" applyFont="1" applyAlignment="1">
      <alignment horizontal="left" vertical="center" wrapText="1"/>
    </xf>
    <xf numFmtId="0" fontId="2" fillId="0" borderId="0" xfId="0" applyFont="1" applyAlignment="1">
      <alignment horizontal="right"/>
    </xf>
    <xf numFmtId="0" fontId="13" fillId="5" borderId="4" xfId="0" applyFont="1" applyFill="1" applyBorder="1" applyAlignment="1">
      <alignment horizontal="left"/>
    </xf>
    <xf numFmtId="0" fontId="0" fillId="0" borderId="13" xfId="0" applyBorder="1"/>
    <xf numFmtId="165" fontId="13" fillId="5" borderId="4" xfId="0" applyNumberFormat="1" applyFont="1" applyFill="1" applyBorder="1"/>
    <xf numFmtId="0" fontId="1" fillId="4" borderId="0" xfId="0" applyFont="1" applyFill="1"/>
    <xf numFmtId="10" fontId="15" fillId="0" borderId="4" xfId="0" applyNumberFormat="1" applyFont="1" applyBorder="1" applyAlignment="1" applyProtection="1">
      <alignment horizontal="center" vertical="center"/>
      <protection locked="0"/>
    </xf>
    <xf numFmtId="0" fontId="3" fillId="3" borderId="0" xfId="0" applyFont="1" applyFill="1"/>
    <xf numFmtId="0" fontId="21" fillId="3" borderId="9" xfId="0" applyFont="1" applyFill="1" applyBorder="1"/>
    <xf numFmtId="164" fontId="22" fillId="3" borderId="9" xfId="0" applyNumberFormat="1" applyFont="1" applyFill="1" applyBorder="1" applyAlignment="1">
      <alignment horizontal="center"/>
    </xf>
    <xf numFmtId="169" fontId="20" fillId="3" borderId="9" xfId="0" applyNumberFormat="1" applyFont="1" applyFill="1" applyBorder="1" applyAlignment="1">
      <alignment horizontal="center"/>
    </xf>
    <xf numFmtId="2" fontId="20" fillId="3" borderId="9" xfId="0" applyNumberFormat="1" applyFont="1" applyFill="1" applyBorder="1" applyAlignment="1">
      <alignment horizontal="center"/>
    </xf>
    <xf numFmtId="0" fontId="3" fillId="2" borderId="5" xfId="0" applyFont="1" applyFill="1" applyBorder="1"/>
    <xf numFmtId="0" fontId="1" fillId="2" borderId="5" xfId="0" applyFont="1" applyFill="1" applyBorder="1"/>
    <xf numFmtId="164" fontId="1" fillId="2" borderId="5" xfId="0" applyNumberFormat="1" applyFont="1" applyFill="1" applyBorder="1"/>
    <xf numFmtId="169" fontId="3" fillId="2" borderId="0" xfId="0" applyNumberFormat="1" applyFont="1" applyFill="1" applyAlignment="1">
      <alignment horizontal="center"/>
    </xf>
    <xf numFmtId="2" fontId="3" fillId="2" borderId="0" xfId="0" applyNumberFormat="1" applyFont="1" applyFill="1" applyAlignment="1">
      <alignment horizontal="center"/>
    </xf>
    <xf numFmtId="164" fontId="1" fillId="2" borderId="0" xfId="0" applyNumberFormat="1" applyFont="1" applyFill="1"/>
    <xf numFmtId="0" fontId="1" fillId="2" borderId="0" xfId="0" applyFont="1" applyFill="1"/>
    <xf numFmtId="0" fontId="1" fillId="2" borderId="2" xfId="0" applyFont="1" applyFill="1" applyBorder="1"/>
    <xf numFmtId="0" fontId="17" fillId="3" borderId="6" xfId="0" applyFont="1" applyFill="1" applyBorder="1"/>
    <xf numFmtId="0" fontId="17" fillId="3" borderId="7" xfId="0" applyFont="1" applyFill="1" applyBorder="1"/>
    <xf numFmtId="0" fontId="16" fillId="3" borderId="7" xfId="0" applyFont="1" applyFill="1" applyBorder="1"/>
    <xf numFmtId="169" fontId="20" fillId="3" borderId="7" xfId="0" applyNumberFormat="1" applyFont="1" applyFill="1" applyBorder="1" applyAlignment="1">
      <alignment horizontal="center"/>
    </xf>
    <xf numFmtId="2" fontId="20" fillId="3" borderId="7" xfId="0" applyNumberFormat="1" applyFont="1" applyFill="1" applyBorder="1" applyAlignment="1">
      <alignment horizontal="center"/>
    </xf>
    <xf numFmtId="10" fontId="20" fillId="3" borderId="7" xfId="0" applyNumberFormat="1" applyFont="1" applyFill="1" applyBorder="1" applyAlignment="1">
      <alignment horizontal="center"/>
    </xf>
    <xf numFmtId="164" fontId="16" fillId="3" borderId="4" xfId="0" applyNumberFormat="1" applyFont="1" applyFill="1" applyBorder="1" applyAlignment="1">
      <alignment horizontal="left"/>
    </xf>
    <xf numFmtId="6" fontId="16" fillId="3" borderId="4" xfId="0" applyNumberFormat="1" applyFont="1" applyFill="1" applyBorder="1" applyAlignment="1">
      <alignment horizontal="left"/>
    </xf>
    <xf numFmtId="0" fontId="21" fillId="3" borderId="0" xfId="0" applyFont="1" applyFill="1"/>
    <xf numFmtId="164" fontId="21" fillId="3" borderId="4" xfId="0" applyNumberFormat="1" applyFont="1" applyFill="1" applyBorder="1" applyAlignment="1">
      <alignment horizontal="right"/>
    </xf>
    <xf numFmtId="0" fontId="4" fillId="5" borderId="4" xfId="0" applyFont="1" applyFill="1" applyBorder="1"/>
    <xf numFmtId="0" fontId="16" fillId="5" borderId="4" xfId="0" applyFont="1" applyFill="1" applyBorder="1"/>
    <xf numFmtId="164" fontId="16" fillId="5" borderId="4" xfId="0" applyNumberFormat="1" applyFont="1" applyFill="1" applyBorder="1" applyAlignment="1">
      <alignment horizontal="left"/>
    </xf>
    <xf numFmtId="169" fontId="20" fillId="5" borderId="4" xfId="0" applyNumberFormat="1" applyFont="1" applyFill="1" applyBorder="1" applyAlignment="1">
      <alignment horizontal="center"/>
    </xf>
    <xf numFmtId="167" fontId="20" fillId="5" borderId="4" xfId="0" applyNumberFormat="1" applyFont="1" applyFill="1" applyBorder="1" applyAlignment="1">
      <alignment horizontal="center"/>
    </xf>
    <xf numFmtId="10" fontId="20" fillId="5" borderId="4" xfId="0" applyNumberFormat="1" applyFont="1" applyFill="1" applyBorder="1" applyAlignment="1">
      <alignment horizontal="center"/>
    </xf>
    <xf numFmtId="0" fontId="4" fillId="5" borderId="3" xfId="0" applyFont="1" applyFill="1" applyBorder="1"/>
    <xf numFmtId="169" fontId="20" fillId="5" borderId="3" xfId="0" applyNumberFormat="1" applyFont="1" applyFill="1" applyBorder="1" applyAlignment="1">
      <alignment horizontal="center"/>
    </xf>
    <xf numFmtId="164" fontId="16" fillId="5" borderId="3" xfId="0" applyNumberFormat="1" applyFont="1" applyFill="1" applyBorder="1" applyAlignment="1">
      <alignment horizontal="left"/>
    </xf>
    <xf numFmtId="0" fontId="1" fillId="2" borderId="4" xfId="0" applyFont="1" applyFill="1" applyBorder="1"/>
    <xf numFmtId="0" fontId="17" fillId="3" borderId="7" xfId="0" applyFont="1" applyFill="1" applyBorder="1" applyAlignment="1">
      <alignment horizontal="left"/>
    </xf>
    <xf numFmtId="0" fontId="17" fillId="3" borderId="8" xfId="0" applyFont="1" applyFill="1" applyBorder="1"/>
    <xf numFmtId="166" fontId="16" fillId="5" borderId="4" xfId="0" applyNumberFormat="1" applyFont="1" applyFill="1" applyBorder="1" applyAlignment="1">
      <alignment horizontal="left" vertical="center"/>
    </xf>
    <xf numFmtId="164" fontId="1" fillId="3" borderId="3" xfId="0" applyNumberFormat="1" applyFont="1" applyFill="1" applyBorder="1"/>
    <xf numFmtId="164" fontId="1" fillId="3" borderId="5" xfId="0" applyNumberFormat="1" applyFont="1" applyFill="1" applyBorder="1"/>
    <xf numFmtId="164" fontId="1" fillId="3" borderId="2" xfId="0" applyNumberFormat="1" applyFont="1" applyFill="1" applyBorder="1"/>
    <xf numFmtId="164" fontId="16" fillId="3" borderId="13" xfId="0" applyNumberFormat="1" applyFont="1" applyFill="1" applyBorder="1" applyAlignment="1">
      <alignment horizontal="left"/>
    </xf>
    <xf numFmtId="164" fontId="2" fillId="0" borderId="13" xfId="0" applyNumberFormat="1" applyFont="1" applyBorder="1"/>
    <xf numFmtId="164" fontId="2" fillId="3" borderId="13" xfId="0" applyNumberFormat="1" applyFont="1" applyFill="1" applyBorder="1"/>
    <xf numFmtId="164" fontId="1" fillId="3" borderId="4" xfId="0" applyNumberFormat="1" applyFont="1" applyFill="1" applyBorder="1"/>
    <xf numFmtId="164" fontId="1" fillId="0" borderId="0" xfId="0" applyNumberFormat="1" applyFont="1"/>
    <xf numFmtId="0" fontId="3" fillId="6" borderId="2" xfId="0" applyFont="1" applyFill="1" applyBorder="1"/>
    <xf numFmtId="0" fontId="1" fillId="6" borderId="2" xfId="0" applyFont="1" applyFill="1" applyBorder="1"/>
    <xf numFmtId="164" fontId="1" fillId="6" borderId="5" xfId="0" applyNumberFormat="1" applyFont="1" applyFill="1" applyBorder="1" applyAlignment="1">
      <alignment horizontal="left"/>
    </xf>
    <xf numFmtId="169" fontId="3" fillId="6" borderId="0" xfId="0" applyNumberFormat="1" applyFont="1" applyFill="1" applyAlignment="1">
      <alignment horizontal="center"/>
    </xf>
    <xf numFmtId="2" fontId="3" fillId="6" borderId="0" xfId="0" applyNumberFormat="1" applyFont="1" applyFill="1" applyAlignment="1">
      <alignment horizontal="center"/>
    </xf>
    <xf numFmtId="164" fontId="1" fillId="6" borderId="0" xfId="0" applyNumberFormat="1" applyFont="1" applyFill="1"/>
    <xf numFmtId="0" fontId="1" fillId="6" borderId="0" xfId="0" applyFont="1" applyFill="1"/>
    <xf numFmtId="164" fontId="1" fillId="6" borderId="3" xfId="0" applyNumberFormat="1" applyFont="1" applyFill="1" applyBorder="1" applyAlignment="1">
      <alignment horizontal="right"/>
    </xf>
    <xf numFmtId="164" fontId="17" fillId="5" borderId="10" xfId="0" applyNumberFormat="1" applyFont="1" applyFill="1" applyBorder="1" applyAlignment="1">
      <alignment horizontal="left"/>
    </xf>
    <xf numFmtId="169" fontId="20" fillId="5" borderId="10" xfId="0" applyNumberFormat="1" applyFont="1" applyFill="1" applyBorder="1" applyAlignment="1">
      <alignment horizontal="center"/>
    </xf>
    <xf numFmtId="164" fontId="24" fillId="5" borderId="10" xfId="0" applyNumberFormat="1" applyFont="1" applyFill="1" applyBorder="1" applyAlignment="1">
      <alignment horizontal="left"/>
    </xf>
    <xf numFmtId="0" fontId="3" fillId="6" borderId="11" xfId="0" applyFont="1" applyFill="1" applyBorder="1"/>
    <xf numFmtId="164" fontId="1" fillId="6" borderId="0" xfId="0" applyNumberFormat="1" applyFont="1" applyFill="1" applyAlignment="1">
      <alignment horizontal="right"/>
    </xf>
    <xf numFmtId="0" fontId="20" fillId="3" borderId="6" xfId="0" applyFont="1" applyFill="1" applyBorder="1"/>
    <xf numFmtId="164" fontId="16" fillId="3" borderId="8" xfId="0" applyNumberFormat="1" applyFont="1" applyFill="1" applyBorder="1" applyAlignment="1">
      <alignment horizontal="right"/>
    </xf>
    <xf numFmtId="169" fontId="18" fillId="3" borderId="9" xfId="0" applyNumberFormat="1" applyFont="1" applyFill="1" applyBorder="1" applyAlignment="1">
      <alignment horizontal="center"/>
    </xf>
    <xf numFmtId="2" fontId="18" fillId="3" borderId="9" xfId="0" applyNumberFormat="1" applyFont="1" applyFill="1" applyBorder="1" applyAlignment="1">
      <alignment horizontal="center"/>
    </xf>
    <xf numFmtId="0" fontId="16" fillId="3" borderId="0" xfId="0" applyFont="1" applyFill="1"/>
    <xf numFmtId="0" fontId="21" fillId="3" borderId="4" xfId="0" applyFont="1" applyFill="1" applyBorder="1" applyAlignment="1">
      <alignment horizontal="center"/>
    </xf>
    <xf numFmtId="164" fontId="16" fillId="3" borderId="7" xfId="0" applyNumberFormat="1" applyFont="1" applyFill="1" applyBorder="1" applyAlignment="1">
      <alignment horizontal="right"/>
    </xf>
    <xf numFmtId="164" fontId="16" fillId="3" borderId="4" xfId="0" applyNumberFormat="1" applyFont="1" applyFill="1" applyBorder="1" applyAlignment="1">
      <alignment horizontal="center"/>
    </xf>
    <xf numFmtId="10" fontId="16" fillId="5" borderId="4" xfId="0" applyNumberFormat="1" applyFont="1" applyFill="1" applyBorder="1" applyAlignment="1">
      <alignment vertical="center"/>
    </xf>
    <xf numFmtId="0" fontId="1" fillId="0" borderId="0" xfId="0" applyFont="1" applyAlignment="1">
      <alignment vertical="center"/>
    </xf>
    <xf numFmtId="0" fontId="18" fillId="5" borderId="6" xfId="0" applyFont="1" applyFill="1" applyBorder="1" applyAlignment="1">
      <alignment vertical="center"/>
    </xf>
    <xf numFmtId="0" fontId="1" fillId="0" borderId="9" xfId="0" applyFont="1" applyBorder="1" applyAlignment="1">
      <alignment vertical="center"/>
    </xf>
    <xf numFmtId="0" fontId="10" fillId="0" borderId="0" xfId="0" applyFont="1"/>
    <xf numFmtId="169" fontId="6" fillId="0" borderId="0" xfId="0" applyNumberFormat="1" applyFont="1" applyAlignment="1">
      <alignment horizontal="center"/>
    </xf>
    <xf numFmtId="2" fontId="6" fillId="0" borderId="0" xfId="0" applyNumberFormat="1" applyFont="1" applyAlignment="1">
      <alignment horizontal="center"/>
    </xf>
    <xf numFmtId="0" fontId="10" fillId="0" borderId="0" xfId="0" applyFont="1" applyAlignment="1">
      <alignment horizontal="left"/>
    </xf>
    <xf numFmtId="0" fontId="11" fillId="0" borderId="0" xfId="0" applyFont="1" applyAlignment="1">
      <alignment horizontal="left" vertical="top" wrapText="1"/>
    </xf>
    <xf numFmtId="0" fontId="10" fillId="0" borderId="0" xfId="0" applyFont="1" applyAlignment="1">
      <alignment horizontal="left" vertical="top" wrapText="1"/>
    </xf>
    <xf numFmtId="0" fontId="3" fillId="0" borderId="0" xfId="0" applyFont="1"/>
    <xf numFmtId="169" fontId="3" fillId="0" borderId="0" xfId="0" applyNumberFormat="1" applyFont="1" applyAlignment="1">
      <alignment horizontal="center"/>
    </xf>
    <xf numFmtId="2" fontId="3" fillId="0" borderId="0" xfId="0" applyNumberFormat="1" applyFont="1" applyAlignment="1">
      <alignment horizontal="center"/>
    </xf>
    <xf numFmtId="0" fontId="3" fillId="0" borderId="4" xfId="0" applyFont="1" applyBorder="1" applyProtection="1">
      <protection locked="0"/>
    </xf>
    <xf numFmtId="0" fontId="1" fillId="0" borderId="4" xfId="0" applyFont="1" applyBorder="1" applyProtection="1">
      <protection locked="0"/>
    </xf>
    <xf numFmtId="164" fontId="1" fillId="0" borderId="4" xfId="0" applyNumberFormat="1" applyFont="1" applyBorder="1" applyAlignment="1" applyProtection="1">
      <alignment horizontal="left"/>
      <protection locked="0"/>
    </xf>
    <xf numFmtId="169" fontId="3" fillId="0" borderId="4" xfId="0" applyNumberFormat="1" applyFont="1" applyBorder="1" applyAlignment="1" applyProtection="1">
      <alignment horizontal="center"/>
      <protection locked="0"/>
    </xf>
    <xf numFmtId="2" fontId="3" fillId="0" borderId="4" xfId="0" applyNumberFormat="1" applyFont="1" applyBorder="1" applyAlignment="1" applyProtection="1">
      <alignment horizontal="center"/>
      <protection locked="0"/>
    </xf>
    <xf numFmtId="10" fontId="3" fillId="0" borderId="4" xfId="0" applyNumberFormat="1" applyFont="1" applyBorder="1" applyAlignment="1" applyProtection="1">
      <alignment horizontal="center"/>
      <protection locked="0"/>
    </xf>
    <xf numFmtId="164" fontId="1" fillId="0" borderId="4" xfId="0" applyNumberFormat="1" applyFont="1" applyBorder="1" applyProtection="1">
      <protection locked="0"/>
    </xf>
    <xf numFmtId="164" fontId="1" fillId="0" borderId="0" xfId="0" applyNumberFormat="1" applyFont="1" applyProtection="1">
      <protection locked="0"/>
    </xf>
    <xf numFmtId="0" fontId="1" fillId="2" borderId="0" xfId="0" applyFont="1" applyFill="1" applyProtection="1">
      <protection locked="0"/>
    </xf>
    <xf numFmtId="164" fontId="1" fillId="0" borderId="4" xfId="0" applyNumberFormat="1" applyFont="1" applyBorder="1" applyAlignment="1" applyProtection="1">
      <alignment horizontal="right"/>
      <protection locked="0"/>
    </xf>
    <xf numFmtId="0" fontId="10" fillId="0" borderId="0" xfId="0" applyFont="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0" fillId="0" borderId="1" xfId="0" applyFont="1" applyBorder="1" applyAlignment="1" applyProtection="1">
      <alignment horizontal="left"/>
      <protection locked="0"/>
    </xf>
    <xf numFmtId="0" fontId="0" fillId="3" borderId="9" xfId="0" applyFill="1" applyBorder="1"/>
    <xf numFmtId="0" fontId="0" fillId="3" borderId="0" xfId="0" applyFill="1"/>
    <xf numFmtId="0" fontId="0" fillId="3" borderId="2" xfId="0" applyFill="1" applyBorder="1"/>
    <xf numFmtId="0" fontId="18" fillId="3" borderId="2" xfId="0" applyFont="1" applyFill="1" applyBorder="1" applyAlignment="1">
      <alignment horizontal="center" vertical="center" wrapText="1"/>
    </xf>
    <xf numFmtId="0" fontId="0" fillId="3" borderId="4" xfId="0" applyFill="1" applyBorder="1"/>
    <xf numFmtId="0" fontId="0" fillId="3" borderId="3" xfId="0" applyFill="1" applyBorder="1"/>
    <xf numFmtId="0" fontId="0" fillId="3" borderId="6" xfId="0" applyFill="1" applyBorder="1"/>
    <xf numFmtId="171" fontId="7" fillId="8" borderId="4" xfId="1" applyNumberFormat="1" applyFont="1" applyFill="1" applyBorder="1" applyAlignment="1" applyProtection="1">
      <alignment horizontal="center" vertical="center"/>
      <protection locked="0"/>
    </xf>
    <xf numFmtId="171" fontId="7" fillId="8" borderId="3" xfId="1" applyNumberFormat="1" applyFont="1" applyFill="1" applyBorder="1" applyAlignment="1" applyProtection="1">
      <alignment horizontal="center" vertical="center"/>
      <protection locked="0"/>
    </xf>
    <xf numFmtId="0" fontId="13" fillId="5" borderId="4" xfId="0" applyFont="1" applyFill="1" applyBorder="1" applyAlignment="1">
      <alignment vertical="center"/>
    </xf>
    <xf numFmtId="0" fontId="7" fillId="0" borderId="4" xfId="0" applyFont="1" applyBorder="1" applyAlignment="1" applyProtection="1">
      <alignment horizontal="left"/>
      <protection locked="0"/>
    </xf>
    <xf numFmtId="0" fontId="0" fillId="0" borderId="7" xfId="0" applyBorder="1" applyAlignment="1">
      <alignment horizontal="left"/>
    </xf>
    <xf numFmtId="0" fontId="0" fillId="0" borderId="8" xfId="0" applyBorder="1" applyAlignment="1">
      <alignment horizontal="left"/>
    </xf>
    <xf numFmtId="49" fontId="1" fillId="0" borderId="0" xfId="0" applyNumberFormat="1" applyFont="1" applyAlignment="1">
      <alignment horizontal="left"/>
    </xf>
    <xf numFmtId="0" fontId="12" fillId="3" borderId="4" xfId="0" applyFont="1" applyFill="1" applyBorder="1" applyAlignment="1">
      <alignment horizontal="center" vertical="center"/>
    </xf>
    <xf numFmtId="0" fontId="7" fillId="0" borderId="4" xfId="0" applyFont="1" applyBorder="1" applyAlignment="1" applyProtection="1">
      <alignment horizontal="left" vertical="center" wrapText="1"/>
      <protection locked="0"/>
    </xf>
    <xf numFmtId="0" fontId="13" fillId="5" borderId="4" xfId="0" applyFont="1" applyFill="1" applyBorder="1" applyAlignment="1">
      <alignment horizontal="right"/>
    </xf>
    <xf numFmtId="0" fontId="13" fillId="3" borderId="4" xfId="0" applyFont="1" applyFill="1" applyBorder="1" applyAlignment="1">
      <alignment horizontal="center"/>
    </xf>
    <xf numFmtId="0" fontId="16" fillId="3" borderId="4" xfId="0" applyFont="1" applyFill="1" applyBorder="1" applyAlignment="1">
      <alignment horizontal="center"/>
    </xf>
    <xf numFmtId="0" fontId="13" fillId="4" borderId="4" xfId="0" applyFont="1" applyFill="1" applyBorder="1" applyAlignment="1">
      <alignment horizontal="right"/>
    </xf>
    <xf numFmtId="0" fontId="7" fillId="0" borderId="6" xfId="0" applyFont="1" applyBorder="1" applyAlignment="1" applyProtection="1">
      <alignment horizontal="center"/>
      <protection locked="0"/>
    </xf>
    <xf numFmtId="0" fontId="7" fillId="0" borderId="8" xfId="0" applyFont="1" applyBorder="1" applyAlignment="1" applyProtection="1">
      <alignment horizontal="center"/>
      <protection locked="0"/>
    </xf>
    <xf numFmtId="0" fontId="14" fillId="0" borderId="0" xfId="0" applyFont="1" applyAlignment="1">
      <alignment horizontal="center" vertical="center"/>
    </xf>
    <xf numFmtId="14" fontId="1" fillId="0" borderId="9" xfId="0" applyNumberFormat="1" applyFont="1" applyBorder="1" applyAlignment="1">
      <alignment horizontal="center"/>
    </xf>
    <xf numFmtId="0" fontId="0" fillId="0" borderId="6" xfId="0" applyBorder="1" applyAlignment="1" applyProtection="1">
      <alignment horizontal="center"/>
      <protection locked="0"/>
    </xf>
    <xf numFmtId="0" fontId="0" fillId="0" borderId="8" xfId="0" applyBorder="1" applyAlignment="1" applyProtection="1">
      <alignment horizontal="center"/>
      <protection locked="0"/>
    </xf>
    <xf numFmtId="0" fontId="7" fillId="0" borderId="6" xfId="0" applyFont="1" applyBorder="1" applyAlignment="1" applyProtection="1">
      <alignment horizontal="left"/>
      <protection locked="0"/>
    </xf>
    <xf numFmtId="0" fontId="7" fillId="0" borderId="8" xfId="0" applyFont="1" applyBorder="1" applyAlignment="1" applyProtection="1">
      <alignment horizontal="left"/>
      <protection locked="0"/>
    </xf>
    <xf numFmtId="3" fontId="7" fillId="0" borderId="6" xfId="0" applyNumberFormat="1" applyFont="1" applyBorder="1" applyAlignment="1" applyProtection="1">
      <alignment horizontal="left"/>
      <protection locked="0"/>
    </xf>
    <xf numFmtId="0" fontId="13" fillId="5" borderId="4" xfId="0" applyFont="1" applyFill="1" applyBorder="1" applyAlignment="1">
      <alignment horizontal="left"/>
    </xf>
    <xf numFmtId="3" fontId="7" fillId="0" borderId="4" xfId="0" applyNumberFormat="1" applyFont="1" applyBorder="1" applyAlignment="1" applyProtection="1">
      <alignment horizontal="left"/>
      <protection locked="0"/>
    </xf>
    <xf numFmtId="0" fontId="13" fillId="5" borderId="6" xfId="0" applyFont="1" applyFill="1" applyBorder="1" applyAlignment="1">
      <alignment vertical="center"/>
    </xf>
    <xf numFmtId="0" fontId="13" fillId="5" borderId="8" xfId="0" applyFont="1" applyFill="1" applyBorder="1" applyAlignment="1">
      <alignment vertical="center"/>
    </xf>
    <xf numFmtId="0" fontId="13" fillId="5" borderId="6" xfId="0" applyFont="1" applyFill="1" applyBorder="1" applyAlignment="1">
      <alignment horizontal="left"/>
    </xf>
    <xf numFmtId="0" fontId="13" fillId="5" borderId="8" xfId="0" applyFont="1" applyFill="1" applyBorder="1" applyAlignment="1">
      <alignment horizontal="left"/>
    </xf>
    <xf numFmtId="2" fontId="13" fillId="5" borderId="6" xfId="0" applyNumberFormat="1" applyFont="1" applyFill="1" applyBorder="1" applyAlignment="1">
      <alignment horizontal="left" vertical="center"/>
    </xf>
    <xf numFmtId="2" fontId="13" fillId="5" borderId="8" xfId="0" applyNumberFormat="1" applyFont="1" applyFill="1" applyBorder="1" applyAlignment="1">
      <alignment horizontal="left" vertical="center"/>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13" fillId="5" borderId="6" xfId="0" applyFont="1" applyFill="1" applyBorder="1" applyAlignment="1">
      <alignment horizontal="left" vertical="center"/>
    </xf>
    <xf numFmtId="0" fontId="13" fillId="5" borderId="8" xfId="0" applyFont="1" applyFill="1" applyBorder="1" applyAlignment="1">
      <alignment horizontal="left" vertical="center"/>
    </xf>
    <xf numFmtId="0" fontId="12" fillId="3" borderId="11" xfId="0" applyFont="1" applyFill="1" applyBorder="1" applyAlignment="1">
      <alignment horizontal="center" vertical="center"/>
    </xf>
    <xf numFmtId="0" fontId="12" fillId="3" borderId="0" xfId="0" applyFont="1" applyFill="1" applyAlignment="1">
      <alignment horizontal="center" vertical="center"/>
    </xf>
    <xf numFmtId="0" fontId="13" fillId="5" borderId="4" xfId="0" applyFont="1" applyFill="1" applyBorder="1" applyAlignment="1">
      <alignment horizontal="left" vertical="center"/>
    </xf>
    <xf numFmtId="49" fontId="7" fillId="0" borderId="4" xfId="0" applyNumberFormat="1" applyFont="1" applyBorder="1" applyAlignment="1" applyProtection="1">
      <alignment horizontal="left"/>
      <protection locked="0"/>
    </xf>
    <xf numFmtId="14" fontId="7" fillId="0" borderId="4" xfId="0" applyNumberFormat="1" applyFont="1" applyBorder="1" applyAlignment="1" applyProtection="1">
      <alignment horizontal="left"/>
      <protection locked="0"/>
    </xf>
    <xf numFmtId="0" fontId="7" fillId="0" borderId="6"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2" fontId="7" fillId="0" borderId="6" xfId="0" applyNumberFormat="1" applyFont="1" applyBorder="1" applyAlignment="1" applyProtection="1">
      <alignment horizontal="left"/>
      <protection locked="0"/>
    </xf>
    <xf numFmtId="2" fontId="7" fillId="0" borderId="8" xfId="0" applyNumberFormat="1" applyFont="1" applyBorder="1" applyAlignment="1" applyProtection="1">
      <alignment horizontal="left"/>
      <protection locked="0"/>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7" fillId="0" borderId="6"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13" fillId="5" borderId="4" xfId="0" applyFont="1" applyFill="1" applyBorder="1" applyAlignment="1">
      <alignment horizontal="right" vertical="center" wrapText="1"/>
    </xf>
    <xf numFmtId="0" fontId="13" fillId="5" borderId="6" xfId="0" applyFont="1" applyFill="1" applyBorder="1" applyAlignment="1">
      <alignment horizontal="right"/>
    </xf>
    <xf numFmtId="0" fontId="13" fillId="5" borderId="7" xfId="0" applyFont="1" applyFill="1" applyBorder="1" applyAlignment="1">
      <alignment horizontal="right"/>
    </xf>
    <xf numFmtId="0" fontId="13" fillId="5" borderId="8" xfId="0" applyFont="1" applyFill="1" applyBorder="1" applyAlignment="1">
      <alignment horizontal="right"/>
    </xf>
    <xf numFmtId="0" fontId="7" fillId="8" borderId="9" xfId="0" applyFont="1" applyFill="1" applyBorder="1" applyAlignment="1" applyProtection="1">
      <alignment horizontal="center"/>
      <protection locked="0"/>
    </xf>
    <xf numFmtId="0" fontId="13" fillId="4" borderId="4" xfId="0" applyFont="1" applyFill="1" applyBorder="1" applyAlignment="1">
      <alignment horizontal="right" vertical="center"/>
    </xf>
    <xf numFmtId="164" fontId="1" fillId="3" borderId="4" xfId="0" applyNumberFormat="1" applyFont="1" applyFill="1" applyBorder="1" applyAlignment="1">
      <alignment horizontal="center"/>
    </xf>
    <xf numFmtId="0" fontId="17" fillId="3" borderId="3" xfId="0" applyFont="1" applyFill="1" applyBorder="1" applyAlignment="1">
      <alignment horizontal="center"/>
    </xf>
    <xf numFmtId="0" fontId="17" fillId="3" borderId="5" xfId="0" applyFont="1" applyFill="1" applyBorder="1" applyAlignment="1">
      <alignment horizontal="center"/>
    </xf>
    <xf numFmtId="0" fontId="17" fillId="3" borderId="24" xfId="0" applyFont="1" applyFill="1" applyBorder="1" applyAlignment="1">
      <alignment horizontal="center"/>
    </xf>
    <xf numFmtId="164" fontId="1" fillId="3" borderId="3" xfId="0" applyNumberFormat="1" applyFont="1" applyFill="1" applyBorder="1" applyAlignment="1">
      <alignment horizontal="center"/>
    </xf>
    <xf numFmtId="164" fontId="1" fillId="3" borderId="5" xfId="0" applyNumberFormat="1" applyFont="1" applyFill="1" applyBorder="1" applyAlignment="1">
      <alignment horizontal="center"/>
    </xf>
    <xf numFmtId="164" fontId="1" fillId="3" borderId="24" xfId="0" applyNumberFormat="1" applyFont="1" applyFill="1" applyBorder="1" applyAlignment="1">
      <alignment horizontal="center"/>
    </xf>
    <xf numFmtId="164" fontId="16" fillId="5" borderId="25" xfId="0" applyNumberFormat="1" applyFont="1" applyFill="1" applyBorder="1" applyAlignment="1">
      <alignment horizontal="left"/>
    </xf>
    <xf numFmtId="0" fontId="18" fillId="3" borderId="12"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15" xfId="0" applyFont="1" applyFill="1" applyBorder="1" applyAlignment="1">
      <alignment horizontal="center" vertical="center" wrapText="1"/>
    </xf>
    <xf numFmtId="169" fontId="18" fillId="3" borderId="12" xfId="0" applyNumberFormat="1" applyFont="1" applyFill="1" applyBorder="1" applyAlignment="1">
      <alignment horizontal="center" vertical="center" wrapText="1"/>
    </xf>
    <xf numFmtId="169" fontId="18" fillId="3" borderId="15" xfId="0" applyNumberFormat="1" applyFont="1" applyFill="1" applyBorder="1" applyAlignment="1">
      <alignment horizontal="center" vertical="center" wrapText="1"/>
    </xf>
    <xf numFmtId="2" fontId="18" fillId="3" borderId="12" xfId="0" applyNumberFormat="1" applyFont="1" applyFill="1" applyBorder="1" applyAlignment="1">
      <alignment horizontal="center" vertical="center" wrapText="1"/>
    </xf>
    <xf numFmtId="2" fontId="18" fillId="3" borderId="15" xfId="0" applyNumberFormat="1" applyFont="1" applyFill="1" applyBorder="1" applyAlignment="1">
      <alignment horizontal="center" vertical="center" wrapText="1"/>
    </xf>
    <xf numFmtId="0" fontId="11"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1" fillId="0" borderId="0" xfId="0" applyFont="1" applyAlignment="1">
      <alignment horizontal="left" vertical="top" wrapText="1"/>
    </xf>
    <xf numFmtId="0" fontId="16" fillId="5" borderId="4" xfId="0" applyFont="1" applyFill="1" applyBorder="1" applyAlignment="1">
      <alignment horizontal="right" vertical="center"/>
    </xf>
    <xf numFmtId="164" fontId="16" fillId="5" borderId="4" xfId="0" applyNumberFormat="1" applyFont="1" applyFill="1" applyBorder="1" applyAlignment="1">
      <alignment horizontal="center" vertical="center"/>
    </xf>
    <xf numFmtId="164" fontId="16" fillId="5" borderId="7" xfId="0" applyNumberFormat="1" applyFont="1" applyFill="1" applyBorder="1" applyAlignment="1">
      <alignment horizontal="right" vertical="center"/>
    </xf>
    <xf numFmtId="0" fontId="22" fillId="5" borderId="6" xfId="0" applyFont="1" applyFill="1" applyBorder="1" applyAlignment="1">
      <alignment horizontal="center"/>
    </xf>
    <xf numFmtId="0" fontId="22" fillId="5" borderId="16" xfId="0" applyFont="1" applyFill="1" applyBorder="1" applyAlignment="1">
      <alignment horizontal="center"/>
    </xf>
    <xf numFmtId="164" fontId="16" fillId="3" borderId="14" xfId="0" applyNumberFormat="1" applyFont="1" applyFill="1" applyBorder="1" applyAlignment="1">
      <alignment horizontal="right"/>
    </xf>
    <xf numFmtId="164" fontId="16" fillId="3" borderId="9" xfId="0" applyNumberFormat="1" applyFont="1" applyFill="1" applyBorder="1" applyAlignment="1">
      <alignment horizontal="right"/>
    </xf>
    <xf numFmtId="164" fontId="16" fillId="3" borderId="4" xfId="0" applyNumberFormat="1" applyFont="1" applyFill="1" applyBorder="1" applyAlignment="1">
      <alignment horizontal="center"/>
    </xf>
    <xf numFmtId="0" fontId="10" fillId="0" borderId="0" xfId="0" applyFont="1" applyAlignment="1">
      <alignment horizontal="left" vertical="top" wrapText="1"/>
    </xf>
    <xf numFmtId="0" fontId="11" fillId="0" borderId="0" xfId="0" applyFont="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6" fillId="3" borderId="12" xfId="0" applyFont="1" applyFill="1" applyBorder="1" applyAlignment="1">
      <alignment horizontal="center" wrapText="1"/>
    </xf>
    <xf numFmtId="0" fontId="16" fillId="3" borderId="15" xfId="0" applyFont="1" applyFill="1" applyBorder="1" applyAlignment="1">
      <alignment horizontal="center" wrapText="1"/>
    </xf>
    <xf numFmtId="0" fontId="17" fillId="5" borderId="17" xfId="0" applyFont="1" applyFill="1" applyBorder="1" applyAlignment="1">
      <alignment horizontal="left"/>
    </xf>
    <xf numFmtId="0" fontId="17" fillId="5" borderId="13" xfId="0" applyFont="1" applyFill="1" applyBorder="1" applyAlignment="1">
      <alignment horizontal="left"/>
    </xf>
    <xf numFmtId="0" fontId="17" fillId="5" borderId="4" xfId="0" applyFont="1" applyFill="1" applyBorder="1" applyAlignment="1">
      <alignment horizontal="left" vertical="center"/>
    </xf>
    <xf numFmtId="0" fontId="22" fillId="5" borderId="6" xfId="0" applyFont="1" applyFill="1" applyBorder="1" applyAlignment="1">
      <alignment horizontal="left" vertical="center"/>
    </xf>
    <xf numFmtId="0" fontId="22" fillId="5" borderId="7" xfId="0" applyFont="1" applyFill="1" applyBorder="1" applyAlignment="1">
      <alignment horizontal="left" vertical="center"/>
    </xf>
    <xf numFmtId="0" fontId="22" fillId="5" borderId="8" xfId="0" applyFont="1" applyFill="1" applyBorder="1" applyAlignment="1">
      <alignment horizontal="left" vertical="center"/>
    </xf>
    <xf numFmtId="0" fontId="18" fillId="3" borderId="18" xfId="0" applyFont="1" applyFill="1" applyBorder="1" applyAlignment="1">
      <alignment horizontal="left" vertical="top" wrapText="1"/>
    </xf>
    <xf numFmtId="0" fontId="20" fillId="3" borderId="19" xfId="0" applyFont="1" applyFill="1" applyBorder="1" applyAlignment="1">
      <alignment horizontal="left" vertical="top" wrapText="1"/>
    </xf>
    <xf numFmtId="0" fontId="20" fillId="3" borderId="20" xfId="0" applyFont="1" applyFill="1" applyBorder="1" applyAlignment="1">
      <alignment horizontal="left" vertical="top" wrapText="1"/>
    </xf>
    <xf numFmtId="0" fontId="20" fillId="3" borderId="21" xfId="0" applyFont="1" applyFill="1" applyBorder="1" applyAlignment="1">
      <alignment horizontal="left" vertical="top" wrapText="1"/>
    </xf>
    <xf numFmtId="0" fontId="20" fillId="3" borderId="0" xfId="0" applyFont="1" applyFill="1" applyAlignment="1">
      <alignment horizontal="left" vertical="top" wrapText="1"/>
    </xf>
    <xf numFmtId="0" fontId="20" fillId="3" borderId="22" xfId="0" applyFont="1" applyFill="1" applyBorder="1" applyAlignment="1">
      <alignment horizontal="left" vertical="top" wrapText="1"/>
    </xf>
    <xf numFmtId="49" fontId="22" fillId="5" borderId="6" xfId="0" applyNumberFormat="1" applyFont="1" applyFill="1" applyBorder="1" applyAlignment="1">
      <alignment horizontal="left" vertical="center"/>
    </xf>
    <xf numFmtId="49" fontId="22" fillId="5" borderId="7" xfId="0" applyNumberFormat="1" applyFont="1" applyFill="1" applyBorder="1" applyAlignment="1">
      <alignment horizontal="left" vertical="center"/>
    </xf>
    <xf numFmtId="49" fontId="22" fillId="5" borderId="8" xfId="0" applyNumberFormat="1" applyFont="1" applyFill="1" applyBorder="1" applyAlignment="1">
      <alignment horizontal="left" vertical="center"/>
    </xf>
    <xf numFmtId="164" fontId="16" fillId="3" borderId="9" xfId="0" applyNumberFormat="1" applyFont="1" applyFill="1" applyBorder="1" applyAlignment="1">
      <alignment horizontal="center"/>
    </xf>
    <xf numFmtId="164" fontId="24" fillId="3" borderId="9" xfId="0" applyNumberFormat="1" applyFont="1" applyFill="1" applyBorder="1" applyAlignment="1">
      <alignment horizontal="center"/>
    </xf>
    <xf numFmtId="0" fontId="16" fillId="3" borderId="23" xfId="0" applyFont="1" applyFill="1" applyBorder="1" applyAlignment="1">
      <alignment horizontal="center" vertical="center" wrapText="1"/>
    </xf>
    <xf numFmtId="169" fontId="18" fillId="3" borderId="23" xfId="0" applyNumberFormat="1" applyFont="1" applyFill="1" applyBorder="1" applyAlignment="1">
      <alignment horizontal="center" vertical="center" wrapText="1"/>
    </xf>
    <xf numFmtId="2" fontId="18" fillId="3" borderId="23" xfId="0" applyNumberFormat="1" applyFont="1" applyFill="1" applyBorder="1" applyAlignment="1">
      <alignment horizontal="center" vertical="center" wrapText="1"/>
    </xf>
    <xf numFmtId="0" fontId="16" fillId="3" borderId="23" xfId="0" applyFont="1" applyFill="1" applyBorder="1" applyAlignment="1">
      <alignment horizontal="center" wrapText="1"/>
    </xf>
    <xf numFmtId="0" fontId="0" fillId="3" borderId="0" xfId="0" applyFill="1" applyAlignment="1">
      <alignment horizontal="center"/>
    </xf>
    <xf numFmtId="0" fontId="26" fillId="0" borderId="11" xfId="0" applyFont="1" applyBorder="1" applyAlignment="1">
      <alignment horizontal="center" vertical="center" wrapText="1"/>
    </xf>
    <xf numFmtId="0" fontId="26" fillId="0" borderId="0" xfId="0" applyFont="1" applyAlignment="1">
      <alignment horizontal="center" vertical="center" wrapText="1"/>
    </xf>
    <xf numFmtId="0" fontId="0" fillId="0" borderId="11" xfId="0" applyBorder="1" applyAlignment="1">
      <alignment horizontal="left" vertical="center" wrapText="1"/>
    </xf>
    <xf numFmtId="0" fontId="0" fillId="0" borderId="0" xfId="0" applyAlignment="1">
      <alignment horizontal="left" vertical="center" wrapText="1"/>
    </xf>
    <xf numFmtId="0" fontId="25" fillId="7" borderId="11" xfId="0" applyFont="1" applyFill="1" applyBorder="1" applyAlignment="1">
      <alignment horizontal="left" vertical="center" wrapText="1"/>
    </xf>
    <xf numFmtId="0" fontId="25" fillId="7" borderId="0" xfId="0" applyFont="1" applyFill="1" applyAlignment="1">
      <alignment horizontal="left" vertical="center" wrapText="1"/>
    </xf>
    <xf numFmtId="0" fontId="0" fillId="0" borderId="0" xfId="0" applyAlignment="1">
      <alignment horizontal="center"/>
    </xf>
    <xf numFmtId="0" fontId="27" fillId="0" borderId="0" xfId="0" applyFont="1" applyAlignment="1">
      <alignment horizontal="center"/>
    </xf>
    <xf numFmtId="14" fontId="1" fillId="0" borderId="0" xfId="0" applyNumberFormat="1" applyFont="1" applyAlignment="1">
      <alignment horizontal="left" vertical="center"/>
    </xf>
    <xf numFmtId="0" fontId="1" fillId="0" borderId="0" xfId="0" applyFont="1" applyAlignment="1">
      <alignment horizontal="left" vertical="center"/>
    </xf>
    <xf numFmtId="0" fontId="2" fillId="0" borderId="0" xfId="0" applyFont="1" applyAlignment="1">
      <alignment horizontal="right" vertical="center"/>
    </xf>
    <xf numFmtId="0" fontId="7" fillId="8" borderId="9" xfId="0" applyFont="1" applyFill="1" applyBorder="1" applyAlignment="1" applyProtection="1">
      <alignment horizontal="center" vertical="center"/>
      <protection locked="0"/>
    </xf>
  </cellXfs>
  <cellStyles count="2">
    <cellStyle name="Currency" xfId="1" builtinId="4"/>
    <cellStyle name="Normal" xfId="0" builtinId="0"/>
  </cellStyles>
  <dxfs count="2">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0000FF"/>
      <color rgb="FF000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Texas Notes">
      <a:dk1>
        <a:srgbClr val="28253B"/>
      </a:dk1>
      <a:lt1>
        <a:srgbClr val="FEFBFB"/>
      </a:lt1>
      <a:dk2>
        <a:srgbClr val="9D360E"/>
      </a:dk2>
      <a:lt2>
        <a:srgbClr val="FEFBFB"/>
      </a:lt2>
      <a:accent1>
        <a:srgbClr val="EE4223"/>
      </a:accent1>
      <a:accent2>
        <a:srgbClr val="2D2968"/>
      </a:accent2>
      <a:accent3>
        <a:srgbClr val="F9B7AC"/>
      </a:accent3>
      <a:accent4>
        <a:srgbClr val="5AA6C0"/>
      </a:accent4>
      <a:accent5>
        <a:srgbClr val="D17DF9"/>
      </a:accent5>
      <a:accent6>
        <a:srgbClr val="FA7E5C"/>
      </a:accent6>
      <a:hlink>
        <a:srgbClr val="FFAE3E"/>
      </a:hlink>
      <a:folHlink>
        <a:srgbClr val="FCC77E"/>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140"/>
  <sheetViews>
    <sheetView tabSelected="1" view="pageLayout" zoomScale="85" zoomScaleNormal="100" zoomScalePageLayoutView="85" workbookViewId="0">
      <selection activeCell="B53" sqref="B53:C53"/>
    </sheetView>
  </sheetViews>
  <sheetFormatPr defaultRowHeight="12.15" customHeight="1" x14ac:dyDescent="0.25"/>
  <cols>
    <col min="1" max="1" width="28" customWidth="1"/>
    <col min="2" max="2" width="26" customWidth="1"/>
    <col min="3" max="3" width="17.5546875" customWidth="1"/>
    <col min="4" max="4" width="15.21875" customWidth="1"/>
    <col min="5" max="5" width="14.6640625" customWidth="1"/>
    <col min="6" max="6" width="14.5546875" customWidth="1"/>
    <col min="7" max="7" width="14.21875" customWidth="1"/>
    <col min="8" max="8" width="7" customWidth="1"/>
  </cols>
  <sheetData>
    <row r="1" spans="1:7" s="17" customFormat="1" ht="14.4" customHeight="1" x14ac:dyDescent="0.25">
      <c r="A1" s="146" t="s">
        <v>66</v>
      </c>
      <c r="B1" s="146"/>
      <c r="C1" s="146"/>
      <c r="D1" s="146"/>
      <c r="E1" s="146"/>
      <c r="F1" s="146"/>
      <c r="G1" s="146"/>
    </row>
    <row r="2" spans="1:7" ht="12.15" customHeight="1" x14ac:dyDescent="0.25">
      <c r="A2" s="18" t="s">
        <v>69</v>
      </c>
      <c r="B2" s="177"/>
      <c r="C2" s="177"/>
      <c r="D2" s="177"/>
      <c r="E2" s="177"/>
      <c r="F2" s="177"/>
      <c r="G2" s="177"/>
    </row>
    <row r="3" spans="1:7" ht="12.15" customHeight="1" x14ac:dyDescent="0.25">
      <c r="A3" s="18" t="s">
        <v>71</v>
      </c>
      <c r="B3" s="177"/>
      <c r="C3" s="177"/>
      <c r="D3" s="177"/>
      <c r="E3" s="177"/>
      <c r="F3" s="177"/>
      <c r="G3" s="177"/>
    </row>
    <row r="4" spans="1:7" ht="12.15" customHeight="1" x14ac:dyDescent="0.25">
      <c r="A4" s="18" t="s">
        <v>70</v>
      </c>
      <c r="B4" s="183"/>
      <c r="C4" s="184"/>
      <c r="D4" s="184"/>
      <c r="E4" s="184"/>
      <c r="F4" s="184"/>
      <c r="G4" s="185"/>
    </row>
    <row r="5" spans="1:7" ht="12.15" customHeight="1" x14ac:dyDescent="0.25">
      <c r="A5" s="18" t="s">
        <v>72</v>
      </c>
      <c r="B5" s="178"/>
      <c r="C5" s="178"/>
      <c r="D5" s="178"/>
      <c r="E5" s="178"/>
      <c r="F5" s="178"/>
      <c r="G5" s="178"/>
    </row>
    <row r="6" spans="1:7" ht="4.8" customHeight="1" x14ac:dyDescent="0.25">
      <c r="A6" s="19"/>
      <c r="B6" s="20"/>
      <c r="C6" s="19"/>
      <c r="D6" s="19"/>
      <c r="E6" s="19"/>
    </row>
    <row r="7" spans="1:7" s="21" customFormat="1" ht="14.4" customHeight="1" x14ac:dyDescent="0.25">
      <c r="A7" s="146" t="s">
        <v>161</v>
      </c>
      <c r="B7" s="146"/>
      <c r="C7" s="146"/>
      <c r="D7" s="146"/>
      <c r="E7" s="146"/>
      <c r="F7" s="146"/>
      <c r="G7" s="146"/>
    </row>
    <row r="8" spans="1:7" ht="12.15" customHeight="1" x14ac:dyDescent="0.25">
      <c r="A8" s="18" t="s">
        <v>73</v>
      </c>
      <c r="B8" s="142"/>
      <c r="C8" s="142"/>
      <c r="D8" s="141" t="s">
        <v>165</v>
      </c>
      <c r="E8" s="141"/>
      <c r="F8" s="142"/>
      <c r="G8" s="142"/>
    </row>
    <row r="9" spans="1:7" ht="12.15" customHeight="1" x14ac:dyDescent="0.25">
      <c r="A9" s="18" t="s">
        <v>74</v>
      </c>
      <c r="B9" s="142"/>
      <c r="C9" s="142"/>
      <c r="D9" s="176" t="s">
        <v>149</v>
      </c>
      <c r="E9" s="176"/>
      <c r="F9" s="142"/>
      <c r="G9" s="142"/>
    </row>
    <row r="10" spans="1:7" ht="12.15" customHeight="1" x14ac:dyDescent="0.25">
      <c r="A10" s="18" t="s">
        <v>75</v>
      </c>
      <c r="B10" s="142"/>
      <c r="C10" s="142"/>
      <c r="D10" s="172" t="s">
        <v>150</v>
      </c>
      <c r="E10" s="173"/>
      <c r="F10" s="158"/>
      <c r="G10" s="159"/>
    </row>
    <row r="11" spans="1:7" ht="12.15" customHeight="1" x14ac:dyDescent="0.25">
      <c r="A11" s="18" t="s">
        <v>76</v>
      </c>
      <c r="B11" s="162"/>
      <c r="C11" s="142"/>
      <c r="D11" s="172" t="s">
        <v>68</v>
      </c>
      <c r="E11" s="173"/>
      <c r="F11" s="160"/>
      <c r="G11" s="159"/>
    </row>
    <row r="12" spans="1:7" ht="12.15" customHeight="1" x14ac:dyDescent="0.25">
      <c r="A12" s="18" t="s">
        <v>167</v>
      </c>
      <c r="B12" s="179"/>
      <c r="C12" s="180"/>
      <c r="D12" s="172" t="s">
        <v>153</v>
      </c>
      <c r="E12" s="173"/>
      <c r="F12" s="158"/>
      <c r="G12" s="159"/>
    </row>
    <row r="13" spans="1:7" ht="12.15" customHeight="1" x14ac:dyDescent="0.25">
      <c r="A13" s="18" t="s">
        <v>166</v>
      </c>
      <c r="B13" s="143"/>
      <c r="C13" s="144"/>
      <c r="D13" s="172" t="s">
        <v>154</v>
      </c>
      <c r="E13" s="173"/>
      <c r="F13" s="158"/>
      <c r="G13" s="159"/>
    </row>
    <row r="14" spans="1:7" ht="12.15" customHeight="1" x14ac:dyDescent="0.25">
      <c r="A14" s="18" t="s">
        <v>77</v>
      </c>
      <c r="B14" s="142"/>
      <c r="C14" s="142"/>
      <c r="D14" s="167" t="s">
        <v>151</v>
      </c>
      <c r="E14" s="168"/>
      <c r="F14" s="181"/>
      <c r="G14" s="182"/>
    </row>
    <row r="15" spans="1:7" ht="12.15" customHeight="1" x14ac:dyDescent="0.25">
      <c r="A15" s="18" t="s">
        <v>78</v>
      </c>
      <c r="B15" s="158"/>
      <c r="C15" s="159"/>
      <c r="D15" s="163" t="s">
        <v>156</v>
      </c>
      <c r="E15" s="164"/>
      <c r="F15" s="158"/>
      <c r="G15" s="159"/>
    </row>
    <row r="16" spans="1:7" ht="12.15" customHeight="1" x14ac:dyDescent="0.25">
      <c r="A16" s="18" t="s">
        <v>79</v>
      </c>
      <c r="B16" s="158"/>
      <c r="C16" s="159"/>
      <c r="D16" s="163" t="s">
        <v>157</v>
      </c>
      <c r="E16" s="164"/>
      <c r="F16" s="158"/>
      <c r="G16" s="159"/>
    </row>
    <row r="17" spans="1:7" ht="12.15" customHeight="1" x14ac:dyDescent="0.25">
      <c r="A17" s="18" t="s">
        <v>80</v>
      </c>
      <c r="B17" s="158"/>
      <c r="C17" s="159"/>
      <c r="D17" s="163" t="s">
        <v>155</v>
      </c>
      <c r="E17" s="164"/>
      <c r="F17" s="165">
        <f>F11+F13</f>
        <v>0</v>
      </c>
      <c r="G17" s="166"/>
    </row>
    <row r="18" spans="1:7" ht="12.15" customHeight="1" x14ac:dyDescent="0.25">
      <c r="A18" s="18" t="s">
        <v>81</v>
      </c>
      <c r="B18" s="158"/>
      <c r="C18" s="159"/>
      <c r="D18" s="141" t="s">
        <v>152</v>
      </c>
      <c r="E18" s="141"/>
      <c r="F18" s="161" t="str">
        <f>IFERROR(B11/F17,"$")</f>
        <v>$</v>
      </c>
      <c r="G18" s="161"/>
    </row>
    <row r="19" spans="1:7" ht="7.2" customHeight="1" x14ac:dyDescent="0.25">
      <c r="A19" s="19"/>
      <c r="B19" s="23"/>
      <c r="C19" s="19"/>
      <c r="D19" s="19"/>
      <c r="E19" s="19"/>
    </row>
    <row r="20" spans="1:7" s="17" customFormat="1" ht="15" customHeight="1" x14ac:dyDescent="0.25">
      <c r="A20" s="174" t="s">
        <v>67</v>
      </c>
      <c r="B20" s="175"/>
      <c r="C20" s="175"/>
      <c r="D20" s="175"/>
      <c r="E20" s="175"/>
      <c r="F20" s="175"/>
      <c r="G20" s="175"/>
    </row>
    <row r="21" spans="1:7" ht="12.15" customHeight="1" x14ac:dyDescent="0.25">
      <c r="A21" s="25" t="s">
        <v>173</v>
      </c>
      <c r="B21" s="150" t="s">
        <v>172</v>
      </c>
      <c r="C21" s="150"/>
      <c r="D21" s="25" t="s">
        <v>171</v>
      </c>
      <c r="E21" s="25" t="s">
        <v>158</v>
      </c>
      <c r="F21" s="25" t="s">
        <v>159</v>
      </c>
      <c r="G21" s="25" t="s">
        <v>160</v>
      </c>
    </row>
    <row r="22" spans="1:7" ht="12.15" customHeight="1" x14ac:dyDescent="0.25">
      <c r="A22" s="18" t="s">
        <v>82</v>
      </c>
      <c r="B22" s="142"/>
      <c r="C22" s="142"/>
      <c r="D22" s="11"/>
      <c r="E22" s="11"/>
      <c r="F22" s="11"/>
      <c r="G22" s="11"/>
    </row>
    <row r="23" spans="1:7" ht="12.15" customHeight="1" x14ac:dyDescent="0.25">
      <c r="A23" s="18" t="s">
        <v>83</v>
      </c>
      <c r="B23" s="152"/>
      <c r="C23" s="153"/>
      <c r="D23" s="11"/>
      <c r="E23" s="11"/>
      <c r="F23" s="11"/>
      <c r="G23" s="11"/>
    </row>
    <row r="24" spans="1:7" ht="12.15" customHeight="1" x14ac:dyDescent="0.25">
      <c r="A24" s="18" t="s">
        <v>84</v>
      </c>
      <c r="B24" s="152"/>
      <c r="C24" s="153"/>
      <c r="D24" s="11"/>
      <c r="E24" s="11"/>
      <c r="F24" s="11"/>
      <c r="G24" s="11"/>
    </row>
    <row r="25" spans="1:7" ht="31.2" customHeight="1" x14ac:dyDescent="0.25">
      <c r="A25" s="22" t="s">
        <v>85</v>
      </c>
      <c r="B25" s="169"/>
      <c r="C25" s="170"/>
      <c r="D25" s="170"/>
      <c r="E25" s="170"/>
      <c r="F25" s="170"/>
      <c r="G25" s="171"/>
    </row>
    <row r="26" spans="1:7" ht="7.2" customHeight="1" x14ac:dyDescent="0.25">
      <c r="A26" s="19"/>
      <c r="B26" s="24"/>
      <c r="C26" s="24"/>
      <c r="D26" s="24"/>
      <c r="E26" s="24"/>
    </row>
    <row r="27" spans="1:7" ht="7.2" customHeight="1" x14ac:dyDescent="0.25"/>
    <row r="28" spans="1:7" ht="12.15" customHeight="1" x14ac:dyDescent="0.25">
      <c r="A28" s="154" t="s">
        <v>41</v>
      </c>
      <c r="B28" s="154"/>
      <c r="C28" s="154"/>
      <c r="D28" s="154"/>
      <c r="E28" s="154"/>
      <c r="F28" s="154"/>
      <c r="G28" s="154"/>
    </row>
    <row r="29" spans="1:7" ht="4.8" customHeight="1" x14ac:dyDescent="0.25">
      <c r="A29" s="19"/>
    </row>
    <row r="30" spans="1:7" ht="14.4" customHeight="1" x14ac:dyDescent="0.25">
      <c r="A30" s="146" t="s">
        <v>42</v>
      </c>
      <c r="B30" s="146"/>
      <c r="C30" s="146"/>
      <c r="D30" s="146"/>
      <c r="E30" s="146"/>
      <c r="F30" s="146"/>
      <c r="G30" s="146"/>
    </row>
    <row r="31" spans="1:7" ht="12.15" customHeight="1" x14ac:dyDescent="0.25">
      <c r="A31" s="25" t="s">
        <v>43</v>
      </c>
      <c r="B31" s="150" t="s">
        <v>170</v>
      </c>
      <c r="C31" s="150"/>
      <c r="D31" s="25" t="s">
        <v>44</v>
      </c>
      <c r="E31" s="25" t="s">
        <v>45</v>
      </c>
      <c r="F31" s="25" t="s">
        <v>46</v>
      </c>
      <c r="G31" s="25" t="s">
        <v>148</v>
      </c>
    </row>
    <row r="32" spans="1:7" ht="12.15" customHeight="1" x14ac:dyDescent="0.25">
      <c r="A32" s="18" t="s">
        <v>86</v>
      </c>
      <c r="B32" s="147"/>
      <c r="C32" s="147"/>
      <c r="D32" s="8">
        <v>0</v>
      </c>
      <c r="E32" s="8">
        <v>0</v>
      </c>
      <c r="F32" s="10">
        <f t="shared" ref="F32:F37" si="0">SUM(D32:E32)</f>
        <v>0</v>
      </c>
      <c r="G32" s="26" t="str">
        <f>IFERROR(F32/$F$132, "%")</f>
        <v>%</v>
      </c>
    </row>
    <row r="33" spans="1:7" ht="12.15" customHeight="1" x14ac:dyDescent="0.25">
      <c r="A33" s="18" t="s">
        <v>87</v>
      </c>
      <c r="B33" s="147"/>
      <c r="C33" s="147"/>
      <c r="D33" s="8">
        <v>0</v>
      </c>
      <c r="E33" s="8">
        <v>0</v>
      </c>
      <c r="F33" s="10">
        <f t="shared" si="0"/>
        <v>0</v>
      </c>
      <c r="G33" s="26" t="str">
        <f t="shared" ref="G33:G38" si="1">IFERROR(F33/$F$132, "%")</f>
        <v>%</v>
      </c>
    </row>
    <row r="34" spans="1:7" ht="12.15" customHeight="1" x14ac:dyDescent="0.25">
      <c r="A34" s="18" t="s">
        <v>88</v>
      </c>
      <c r="B34" s="147"/>
      <c r="C34" s="147"/>
      <c r="D34" s="8">
        <v>0</v>
      </c>
      <c r="E34" s="8">
        <v>0</v>
      </c>
      <c r="F34" s="10">
        <f t="shared" si="0"/>
        <v>0</v>
      </c>
      <c r="G34" s="26" t="str">
        <f t="shared" si="1"/>
        <v>%</v>
      </c>
    </row>
    <row r="35" spans="1:7" ht="12.15" customHeight="1" x14ac:dyDescent="0.25">
      <c r="A35" s="18" t="s">
        <v>89</v>
      </c>
      <c r="B35" s="156"/>
      <c r="C35" s="157"/>
      <c r="D35" s="8">
        <v>0</v>
      </c>
      <c r="E35" s="8">
        <v>0</v>
      </c>
      <c r="F35" s="10">
        <f t="shared" si="0"/>
        <v>0</v>
      </c>
      <c r="G35" s="26" t="str">
        <f t="shared" si="1"/>
        <v>%</v>
      </c>
    </row>
    <row r="36" spans="1:7" ht="12.15" customHeight="1" x14ac:dyDescent="0.25">
      <c r="A36" s="18" t="s">
        <v>90</v>
      </c>
      <c r="B36" s="147"/>
      <c r="C36" s="147"/>
      <c r="D36" s="8">
        <v>0</v>
      </c>
      <c r="E36" s="8">
        <v>0</v>
      </c>
      <c r="F36" s="10">
        <f t="shared" si="0"/>
        <v>0</v>
      </c>
      <c r="G36" s="26" t="str">
        <f t="shared" si="1"/>
        <v>%</v>
      </c>
    </row>
    <row r="37" spans="1:7" ht="12.15" customHeight="1" x14ac:dyDescent="0.25">
      <c r="A37" s="18" t="s">
        <v>91</v>
      </c>
      <c r="B37" s="147"/>
      <c r="C37" s="147"/>
      <c r="D37" s="8">
        <v>0</v>
      </c>
      <c r="E37" s="8">
        <v>0</v>
      </c>
      <c r="F37" s="10">
        <f t="shared" si="0"/>
        <v>0</v>
      </c>
      <c r="G37" s="26" t="str">
        <f t="shared" si="1"/>
        <v>%</v>
      </c>
    </row>
    <row r="38" spans="1:7" ht="12.15" customHeight="1" x14ac:dyDescent="0.25">
      <c r="A38" s="148" t="s">
        <v>50</v>
      </c>
      <c r="B38" s="148"/>
      <c r="C38" s="148"/>
      <c r="D38" s="10">
        <f>SUM(D32:D37)</f>
        <v>0</v>
      </c>
      <c r="E38" s="10">
        <f>SUM(E32:E37)</f>
        <v>0</v>
      </c>
      <c r="F38" s="10">
        <f>SUM(F32:F37)</f>
        <v>0</v>
      </c>
      <c r="G38" s="26" t="str">
        <f t="shared" si="1"/>
        <v>%</v>
      </c>
    </row>
    <row r="39" spans="1:7" ht="12.15" customHeight="1" x14ac:dyDescent="0.25">
      <c r="E39" s="4"/>
    </row>
    <row r="40" spans="1:7" ht="12.15" customHeight="1" x14ac:dyDescent="0.25">
      <c r="A40" s="27" t="s">
        <v>43</v>
      </c>
      <c r="B40" s="149" t="s">
        <v>170</v>
      </c>
      <c r="C40" s="149"/>
      <c r="D40" s="27" t="s">
        <v>44</v>
      </c>
      <c r="E40" s="27" t="s">
        <v>45</v>
      </c>
      <c r="F40" s="27" t="s">
        <v>46</v>
      </c>
      <c r="G40" s="25" t="s">
        <v>148</v>
      </c>
    </row>
    <row r="41" spans="1:7" ht="12.15" customHeight="1" x14ac:dyDescent="0.25">
      <c r="A41" s="18" t="s">
        <v>92</v>
      </c>
      <c r="B41" s="147"/>
      <c r="C41" s="147"/>
      <c r="D41" s="8">
        <v>0</v>
      </c>
      <c r="E41" s="8">
        <v>0</v>
      </c>
      <c r="F41" s="10">
        <f>SUM(D41:E41)</f>
        <v>0</v>
      </c>
      <c r="G41" s="26" t="str">
        <f>IFERROR(F41/$F$132, "%")</f>
        <v>%</v>
      </c>
    </row>
    <row r="42" spans="1:7" ht="12.15" customHeight="1" x14ac:dyDescent="0.25">
      <c r="A42" s="18" t="s">
        <v>93</v>
      </c>
      <c r="B42" s="147"/>
      <c r="C42" s="147"/>
      <c r="D42" s="8">
        <v>0</v>
      </c>
      <c r="E42" s="8">
        <v>0</v>
      </c>
      <c r="F42" s="10">
        <f>SUM(D42:E42)</f>
        <v>0</v>
      </c>
      <c r="G42" s="26" t="str">
        <f t="shared" ref="G42:G46" si="2">IFERROR(F42/$F$132, "%")</f>
        <v>%</v>
      </c>
    </row>
    <row r="43" spans="1:7" ht="12.15" customHeight="1" x14ac:dyDescent="0.25">
      <c r="A43" s="18" t="s">
        <v>94</v>
      </c>
      <c r="B43" s="147"/>
      <c r="C43" s="147"/>
      <c r="D43" s="8">
        <v>0</v>
      </c>
      <c r="E43" s="8">
        <v>0</v>
      </c>
      <c r="F43" s="10">
        <f>SUM(D43:E43)</f>
        <v>0</v>
      </c>
      <c r="G43" s="26" t="str">
        <f t="shared" si="2"/>
        <v>%</v>
      </c>
    </row>
    <row r="44" spans="1:7" ht="12.15" customHeight="1" x14ac:dyDescent="0.25">
      <c r="A44" s="148" t="s">
        <v>51</v>
      </c>
      <c r="B44" s="148"/>
      <c r="C44" s="148"/>
      <c r="D44" s="10">
        <f>SUM(D41:D43)</f>
        <v>0</v>
      </c>
      <c r="E44" s="10">
        <f>SUM(E41:E43)</f>
        <v>0</v>
      </c>
      <c r="F44" s="10">
        <f>SUM(F41:F43)</f>
        <v>0</v>
      </c>
      <c r="G44" s="26" t="str">
        <f t="shared" si="2"/>
        <v>%</v>
      </c>
    </row>
    <row r="45" spans="1:7" ht="12.15" customHeight="1" x14ac:dyDescent="0.25">
      <c r="F45" s="12"/>
    </row>
    <row r="46" spans="1:7" ht="12.15" customHeight="1" x14ac:dyDescent="0.25">
      <c r="A46" s="151" t="s">
        <v>47</v>
      </c>
      <c r="B46" s="151"/>
      <c r="C46" s="151"/>
      <c r="D46" s="28">
        <f>D38+D44</f>
        <v>0</v>
      </c>
      <c r="E46" s="28">
        <f>E38+E44</f>
        <v>0</v>
      </c>
      <c r="F46" s="13">
        <f>F38+F44</f>
        <v>0</v>
      </c>
      <c r="G46" s="29" t="str">
        <f t="shared" si="2"/>
        <v>%</v>
      </c>
    </row>
    <row r="47" spans="1:7" ht="6.6" customHeight="1" x14ac:dyDescent="0.25"/>
    <row r="48" spans="1:7" ht="5.4" customHeight="1" x14ac:dyDescent="0.25"/>
    <row r="49" spans="1:7" ht="4.2" customHeight="1" x14ac:dyDescent="0.25"/>
    <row r="50" spans="1:7" s="17" customFormat="1" ht="14.4" customHeight="1" x14ac:dyDescent="0.25">
      <c r="A50" s="146" t="s">
        <v>48</v>
      </c>
      <c r="B50" s="146"/>
      <c r="C50" s="146"/>
      <c r="D50" s="146"/>
      <c r="E50" s="146"/>
      <c r="F50" s="146"/>
      <c r="G50" s="146"/>
    </row>
    <row r="51" spans="1:7" ht="12.15" customHeight="1" x14ac:dyDescent="0.25">
      <c r="A51" s="27" t="s">
        <v>43</v>
      </c>
      <c r="B51" s="149" t="s">
        <v>170</v>
      </c>
      <c r="C51" s="149"/>
      <c r="D51" s="27" t="s">
        <v>44</v>
      </c>
      <c r="E51" s="27" t="s">
        <v>45</v>
      </c>
      <c r="F51" s="27" t="s">
        <v>46</v>
      </c>
      <c r="G51" s="25" t="s">
        <v>148</v>
      </c>
    </row>
    <row r="52" spans="1:7" s="31" customFormat="1" ht="12.15" customHeight="1" x14ac:dyDescent="0.25">
      <c r="A52" s="30" t="s">
        <v>95</v>
      </c>
      <c r="B52" s="186"/>
      <c r="C52" s="187"/>
      <c r="D52" s="7">
        <v>0</v>
      </c>
      <c r="E52" s="7">
        <v>0</v>
      </c>
      <c r="F52" s="9">
        <f>D52+E52</f>
        <v>0</v>
      </c>
      <c r="G52" s="26" t="str">
        <f t="shared" ref="G52:G56" si="3">IFERROR(F52/$F$132, "%")</f>
        <v>%</v>
      </c>
    </row>
    <row r="53" spans="1:7" s="31" customFormat="1" ht="12.15" customHeight="1" x14ac:dyDescent="0.25">
      <c r="A53" s="30" t="s">
        <v>96</v>
      </c>
      <c r="B53" s="147"/>
      <c r="C53" s="147"/>
      <c r="D53" s="7">
        <v>0</v>
      </c>
      <c r="E53" s="7">
        <v>0</v>
      </c>
      <c r="F53" s="9">
        <f>D53+E53</f>
        <v>0</v>
      </c>
      <c r="G53" s="26" t="str">
        <f t="shared" si="3"/>
        <v>%</v>
      </c>
    </row>
    <row r="54" spans="1:7" s="31" customFormat="1" ht="12.15" customHeight="1" x14ac:dyDescent="0.25">
      <c r="A54" s="30" t="s">
        <v>97</v>
      </c>
      <c r="B54" s="147"/>
      <c r="C54" s="147"/>
      <c r="D54" s="7">
        <v>0</v>
      </c>
      <c r="E54" s="7">
        <v>0</v>
      </c>
      <c r="F54" s="9">
        <f>D54+E54</f>
        <v>0</v>
      </c>
      <c r="G54" s="26" t="str">
        <f t="shared" si="3"/>
        <v>%</v>
      </c>
    </row>
    <row r="55" spans="1:7" s="31" customFormat="1" ht="12.15" customHeight="1" x14ac:dyDescent="0.25">
      <c r="A55" s="30" t="s">
        <v>98</v>
      </c>
      <c r="B55" s="147"/>
      <c r="C55" s="147"/>
      <c r="D55" s="7">
        <v>0</v>
      </c>
      <c r="E55" s="7">
        <v>0</v>
      </c>
      <c r="F55" s="9">
        <f>D55+E55</f>
        <v>0</v>
      </c>
      <c r="G55" s="26" t="str">
        <f t="shared" si="3"/>
        <v>%</v>
      </c>
    </row>
    <row r="56" spans="1:7" s="33" customFormat="1" ht="12.15" customHeight="1" x14ac:dyDescent="0.25">
      <c r="A56" s="32"/>
      <c r="B56" s="188" t="s">
        <v>63</v>
      </c>
      <c r="C56" s="188"/>
      <c r="D56" s="10">
        <f>SUM(D52:D55)</f>
        <v>0</v>
      </c>
      <c r="E56" s="10">
        <f>SUM(E52:E55)</f>
        <v>0</v>
      </c>
      <c r="F56" s="10">
        <f>SUM(F52:F55)</f>
        <v>0</v>
      </c>
      <c r="G56" s="26" t="str">
        <f t="shared" si="3"/>
        <v>%</v>
      </c>
    </row>
    <row r="57" spans="1:7" ht="12.15" customHeight="1" x14ac:dyDescent="0.25">
      <c r="A57" s="19"/>
      <c r="B57" s="34"/>
      <c r="C57" s="5"/>
      <c r="D57" s="5"/>
      <c r="E57" s="5"/>
    </row>
    <row r="58" spans="1:7" ht="12.15" customHeight="1" x14ac:dyDescent="0.25">
      <c r="A58" s="27" t="s">
        <v>43</v>
      </c>
      <c r="B58" s="149" t="s">
        <v>170</v>
      </c>
      <c r="C58" s="149"/>
      <c r="D58" s="27" t="s">
        <v>44</v>
      </c>
      <c r="E58" s="27" t="s">
        <v>45</v>
      </c>
      <c r="F58" s="27" t="s">
        <v>46</v>
      </c>
      <c r="G58" s="25" t="s">
        <v>148</v>
      </c>
    </row>
    <row r="59" spans="1:7" s="31" customFormat="1" ht="12.15" customHeight="1" x14ac:dyDescent="0.25">
      <c r="A59" s="22" t="s">
        <v>99</v>
      </c>
      <c r="B59" s="186"/>
      <c r="C59" s="187"/>
      <c r="D59" s="7">
        <v>0</v>
      </c>
      <c r="E59" s="7">
        <v>0</v>
      </c>
      <c r="F59" s="9">
        <f t="shared" ref="F59:F66" si="4">D59+E59</f>
        <v>0</v>
      </c>
      <c r="G59" s="26" t="str">
        <f t="shared" ref="G59:G67" si="5">IFERROR(F59/$F$132, "%")</f>
        <v>%</v>
      </c>
    </row>
    <row r="60" spans="1:7" s="31" customFormat="1" ht="12.15" customHeight="1" x14ac:dyDescent="0.25">
      <c r="A60" s="22" t="s">
        <v>100</v>
      </c>
      <c r="B60" s="147"/>
      <c r="C60" s="147"/>
      <c r="D60" s="7">
        <v>0</v>
      </c>
      <c r="E60" s="7">
        <v>0</v>
      </c>
      <c r="F60" s="9">
        <f t="shared" si="4"/>
        <v>0</v>
      </c>
      <c r="G60" s="26" t="str">
        <f t="shared" si="5"/>
        <v>%</v>
      </c>
    </row>
    <row r="61" spans="1:7" s="31" customFormat="1" ht="12.15" customHeight="1" x14ac:dyDescent="0.25">
      <c r="A61" s="22" t="s">
        <v>101</v>
      </c>
      <c r="B61" s="147"/>
      <c r="C61" s="147"/>
      <c r="D61" s="7">
        <v>0</v>
      </c>
      <c r="E61" s="7">
        <v>0</v>
      </c>
      <c r="F61" s="9">
        <f t="shared" si="4"/>
        <v>0</v>
      </c>
      <c r="G61" s="26" t="str">
        <f t="shared" si="5"/>
        <v>%</v>
      </c>
    </row>
    <row r="62" spans="1:7" s="31" customFormat="1" ht="12.15" customHeight="1" x14ac:dyDescent="0.25">
      <c r="A62" s="22" t="s">
        <v>102</v>
      </c>
      <c r="B62" s="147"/>
      <c r="C62" s="147"/>
      <c r="D62" s="7">
        <v>0</v>
      </c>
      <c r="E62" s="7">
        <v>0</v>
      </c>
      <c r="F62" s="9">
        <f t="shared" si="4"/>
        <v>0</v>
      </c>
      <c r="G62" s="26" t="str">
        <f t="shared" si="5"/>
        <v>%</v>
      </c>
    </row>
    <row r="63" spans="1:7" s="31" customFormat="1" ht="12.15" customHeight="1" x14ac:dyDescent="0.25">
      <c r="A63" s="22" t="s">
        <v>103</v>
      </c>
      <c r="B63" s="147"/>
      <c r="C63" s="147"/>
      <c r="D63" s="7">
        <v>0</v>
      </c>
      <c r="E63" s="7">
        <v>0</v>
      </c>
      <c r="F63" s="9">
        <f t="shared" si="4"/>
        <v>0</v>
      </c>
      <c r="G63" s="26" t="str">
        <f t="shared" si="5"/>
        <v>%</v>
      </c>
    </row>
    <row r="64" spans="1:7" s="31" customFormat="1" ht="12.15" customHeight="1" x14ac:dyDescent="0.25">
      <c r="A64" s="22" t="s">
        <v>104</v>
      </c>
      <c r="B64" s="147"/>
      <c r="C64" s="147"/>
      <c r="D64" s="7">
        <v>0</v>
      </c>
      <c r="E64" s="7">
        <v>0</v>
      </c>
      <c r="F64" s="9">
        <f t="shared" si="4"/>
        <v>0</v>
      </c>
      <c r="G64" s="26" t="str">
        <f t="shared" si="5"/>
        <v>%</v>
      </c>
    </row>
    <row r="65" spans="1:8" s="31" customFormat="1" ht="12.15" customHeight="1" x14ac:dyDescent="0.25">
      <c r="A65" s="22" t="s">
        <v>105</v>
      </c>
      <c r="B65" s="147"/>
      <c r="C65" s="147"/>
      <c r="D65" s="7">
        <v>0</v>
      </c>
      <c r="E65" s="7">
        <v>0</v>
      </c>
      <c r="F65" s="9">
        <f t="shared" si="4"/>
        <v>0</v>
      </c>
      <c r="G65" s="26" t="str">
        <f t="shared" si="5"/>
        <v>%</v>
      </c>
    </row>
    <row r="66" spans="1:8" s="31" customFormat="1" ht="12.15" customHeight="1" x14ac:dyDescent="0.25">
      <c r="A66" s="22" t="s">
        <v>106</v>
      </c>
      <c r="B66" s="147"/>
      <c r="C66" s="147"/>
      <c r="D66" s="7">
        <v>0</v>
      </c>
      <c r="E66" s="7">
        <v>0</v>
      </c>
      <c r="F66" s="9">
        <f t="shared" si="4"/>
        <v>0</v>
      </c>
      <c r="G66" s="26" t="str">
        <f t="shared" si="5"/>
        <v>%</v>
      </c>
    </row>
    <row r="67" spans="1:8" s="33" customFormat="1" ht="12.15" customHeight="1" x14ac:dyDescent="0.25">
      <c r="A67" s="148" t="s">
        <v>62</v>
      </c>
      <c r="B67" s="148"/>
      <c r="C67" s="148"/>
      <c r="D67" s="10">
        <f>SUM(D59:D66)</f>
        <v>0</v>
      </c>
      <c r="E67" s="10">
        <f>SUM(E59:E66)</f>
        <v>0</v>
      </c>
      <c r="F67" s="10">
        <f>SUM(F59:F66)</f>
        <v>0</v>
      </c>
      <c r="G67" s="26" t="str">
        <f t="shared" si="5"/>
        <v>%</v>
      </c>
    </row>
    <row r="69" spans="1:8" ht="12.15" customHeight="1" x14ac:dyDescent="0.25">
      <c r="A69" s="27" t="s">
        <v>43</v>
      </c>
      <c r="B69" s="149" t="s">
        <v>170</v>
      </c>
      <c r="C69" s="149"/>
      <c r="D69" s="27" t="s">
        <v>44</v>
      </c>
      <c r="E69" s="27" t="s">
        <v>45</v>
      </c>
      <c r="F69" s="27" t="s">
        <v>46</v>
      </c>
      <c r="G69" s="25" t="s">
        <v>148</v>
      </c>
    </row>
    <row r="70" spans="1:8" s="31" customFormat="1" ht="12.15" customHeight="1" x14ac:dyDescent="0.25">
      <c r="A70" s="22" t="s">
        <v>107</v>
      </c>
      <c r="B70" s="186"/>
      <c r="C70" s="187"/>
      <c r="D70" s="7">
        <v>0</v>
      </c>
      <c r="E70" s="7">
        <v>0</v>
      </c>
      <c r="F70" s="9">
        <f t="shared" ref="F70:F78" si="6">D70+E70</f>
        <v>0</v>
      </c>
      <c r="G70" s="26" t="str">
        <f t="shared" ref="G70:G79" si="7">IFERROR(F70/$F$132, "%")</f>
        <v>%</v>
      </c>
    </row>
    <row r="71" spans="1:8" s="31" customFormat="1" ht="12.15" customHeight="1" x14ac:dyDescent="0.25">
      <c r="A71" s="22" t="s">
        <v>108</v>
      </c>
      <c r="B71" s="147"/>
      <c r="C71" s="147"/>
      <c r="D71" s="7">
        <v>0</v>
      </c>
      <c r="E71" s="7">
        <v>0</v>
      </c>
      <c r="F71" s="9">
        <f t="shared" si="6"/>
        <v>0</v>
      </c>
      <c r="G71" s="26" t="str">
        <f t="shared" si="7"/>
        <v>%</v>
      </c>
    </row>
    <row r="72" spans="1:8" s="31" customFormat="1" ht="12.15" customHeight="1" x14ac:dyDescent="0.25">
      <c r="A72" s="22" t="s">
        <v>109</v>
      </c>
      <c r="B72" s="147"/>
      <c r="C72" s="147"/>
      <c r="D72" s="7">
        <v>0</v>
      </c>
      <c r="E72" s="7">
        <v>0</v>
      </c>
      <c r="F72" s="9">
        <f t="shared" si="6"/>
        <v>0</v>
      </c>
      <c r="G72" s="26" t="str">
        <f t="shared" si="7"/>
        <v>%</v>
      </c>
    </row>
    <row r="73" spans="1:8" s="31" customFormat="1" ht="12.15" customHeight="1" x14ac:dyDescent="0.25">
      <c r="A73" s="22" t="s">
        <v>110</v>
      </c>
      <c r="B73" s="147"/>
      <c r="C73" s="147"/>
      <c r="D73" s="7">
        <v>0</v>
      </c>
      <c r="E73" s="7">
        <v>0</v>
      </c>
      <c r="F73" s="9">
        <f>D73+E73</f>
        <v>0</v>
      </c>
      <c r="G73" s="26" t="str">
        <f t="shared" si="7"/>
        <v>%</v>
      </c>
    </row>
    <row r="74" spans="1:8" s="31" customFormat="1" ht="12.15" customHeight="1" x14ac:dyDescent="0.25">
      <c r="A74" s="22" t="s">
        <v>111</v>
      </c>
      <c r="B74" s="147"/>
      <c r="C74" s="147"/>
      <c r="D74" s="7">
        <v>0</v>
      </c>
      <c r="E74" s="7">
        <v>0</v>
      </c>
      <c r="F74" s="9">
        <f>D74+E74</f>
        <v>0</v>
      </c>
      <c r="G74" s="26" t="str">
        <f t="shared" si="7"/>
        <v>%</v>
      </c>
    </row>
    <row r="75" spans="1:8" s="31" customFormat="1" ht="12.15" customHeight="1" x14ac:dyDescent="0.25">
      <c r="A75" s="22" t="s">
        <v>112</v>
      </c>
      <c r="B75" s="147"/>
      <c r="C75" s="147"/>
      <c r="D75" s="7">
        <v>0</v>
      </c>
      <c r="E75" s="7">
        <v>0</v>
      </c>
      <c r="F75" s="9">
        <f>D75+E75</f>
        <v>0</v>
      </c>
      <c r="G75" s="26" t="str">
        <f t="shared" si="7"/>
        <v>%</v>
      </c>
    </row>
    <row r="76" spans="1:8" s="31" customFormat="1" ht="12.15" customHeight="1" x14ac:dyDescent="0.25">
      <c r="A76" s="22" t="s">
        <v>113</v>
      </c>
      <c r="B76" s="147"/>
      <c r="C76" s="147"/>
      <c r="D76" s="7">
        <v>0</v>
      </c>
      <c r="E76" s="7">
        <v>0</v>
      </c>
      <c r="F76" s="9">
        <f t="shared" si="6"/>
        <v>0</v>
      </c>
      <c r="G76" s="26" t="str">
        <f t="shared" si="7"/>
        <v>%</v>
      </c>
    </row>
    <row r="77" spans="1:8" s="31" customFormat="1" ht="12.15" customHeight="1" x14ac:dyDescent="0.25">
      <c r="A77" s="22" t="s">
        <v>114</v>
      </c>
      <c r="B77" s="147"/>
      <c r="C77" s="147"/>
      <c r="D77" s="7">
        <v>0</v>
      </c>
      <c r="E77" s="7">
        <v>0</v>
      </c>
      <c r="F77" s="9">
        <f t="shared" si="6"/>
        <v>0</v>
      </c>
      <c r="G77" s="26" t="str">
        <f t="shared" si="7"/>
        <v>%</v>
      </c>
    </row>
    <row r="78" spans="1:8" s="31" customFormat="1" ht="12.15" customHeight="1" x14ac:dyDescent="0.25">
      <c r="A78" s="22" t="s">
        <v>98</v>
      </c>
      <c r="B78" s="147"/>
      <c r="C78" s="147"/>
      <c r="D78" s="7">
        <v>0</v>
      </c>
      <c r="E78" s="7">
        <v>0</v>
      </c>
      <c r="F78" s="9">
        <f t="shared" si="6"/>
        <v>0</v>
      </c>
      <c r="G78" s="26" t="str">
        <f t="shared" si="7"/>
        <v>%</v>
      </c>
    </row>
    <row r="79" spans="1:8" s="33" customFormat="1" ht="12.15" customHeight="1" x14ac:dyDescent="0.25">
      <c r="A79" s="148" t="s">
        <v>49</v>
      </c>
      <c r="B79" s="148"/>
      <c r="C79" s="148"/>
      <c r="D79" s="10">
        <f>SUM(D70:D78)</f>
        <v>0</v>
      </c>
      <c r="E79" s="10">
        <f>SUM(E70:E78)</f>
        <v>0</v>
      </c>
      <c r="F79" s="10">
        <f>SUM(F70:F78)</f>
        <v>0</v>
      </c>
      <c r="G79" s="26" t="str">
        <f t="shared" si="7"/>
        <v>%</v>
      </c>
      <c r="H79" s="31"/>
    </row>
    <row r="80" spans="1:8" s="33" customFormat="1" ht="12.15" customHeight="1" x14ac:dyDescent="0.25">
      <c r="A80"/>
      <c r="B80"/>
      <c r="C80"/>
      <c r="D80"/>
      <c r="E80"/>
      <c r="F80"/>
      <c r="G80"/>
      <c r="H80" s="31"/>
    </row>
    <row r="81" spans="1:7" s="33" customFormat="1" ht="12.15" customHeight="1" x14ac:dyDescent="0.25">
      <c r="A81" s="35"/>
      <c r="B81" s="35"/>
      <c r="C81" s="6"/>
      <c r="D81" s="6"/>
      <c r="E81" s="6"/>
    </row>
    <row r="82" spans="1:7" ht="12.15" customHeight="1" x14ac:dyDescent="0.25">
      <c r="A82" s="27" t="s">
        <v>43</v>
      </c>
      <c r="B82" s="149" t="s">
        <v>170</v>
      </c>
      <c r="C82" s="149"/>
      <c r="D82" s="27" t="s">
        <v>44</v>
      </c>
      <c r="E82" s="27" t="s">
        <v>45</v>
      </c>
      <c r="F82" s="27" t="s">
        <v>46</v>
      </c>
      <c r="G82" s="25" t="s">
        <v>148</v>
      </c>
    </row>
    <row r="83" spans="1:7" s="31" customFormat="1" ht="12.15" customHeight="1" x14ac:dyDescent="0.25">
      <c r="A83" s="30" t="s">
        <v>115</v>
      </c>
      <c r="B83" s="147"/>
      <c r="C83" s="147"/>
      <c r="D83" s="7">
        <v>0</v>
      </c>
      <c r="E83" s="7">
        <v>0</v>
      </c>
      <c r="F83" s="9">
        <f>SUM(D83:E83)</f>
        <v>0</v>
      </c>
      <c r="G83" s="26" t="str">
        <f t="shared" ref="G83:G109" si="8">IFERROR(F83/$F$132, "%")</f>
        <v>%</v>
      </c>
    </row>
    <row r="84" spans="1:7" s="31" customFormat="1" ht="12.15" customHeight="1" x14ac:dyDescent="0.25">
      <c r="A84" s="22" t="s">
        <v>116</v>
      </c>
      <c r="B84" s="147"/>
      <c r="C84" s="147"/>
      <c r="D84" s="7">
        <v>0</v>
      </c>
      <c r="E84" s="7">
        <v>0</v>
      </c>
      <c r="F84" s="9">
        <f t="shared" ref="F84:F96" si="9">D84+E84</f>
        <v>0</v>
      </c>
      <c r="G84" s="26" t="str">
        <f t="shared" si="8"/>
        <v>%</v>
      </c>
    </row>
    <row r="85" spans="1:7" s="31" customFormat="1" ht="12.15" customHeight="1" x14ac:dyDescent="0.25">
      <c r="A85" s="22" t="s">
        <v>117</v>
      </c>
      <c r="B85" s="147"/>
      <c r="C85" s="147"/>
      <c r="D85" s="7">
        <v>0</v>
      </c>
      <c r="E85" s="7">
        <v>0</v>
      </c>
      <c r="F85" s="9">
        <f t="shared" si="9"/>
        <v>0</v>
      </c>
      <c r="G85" s="26" t="str">
        <f t="shared" si="8"/>
        <v>%</v>
      </c>
    </row>
    <row r="86" spans="1:7" s="31" customFormat="1" ht="12.15" customHeight="1" x14ac:dyDescent="0.25">
      <c r="A86" s="22" t="s">
        <v>119</v>
      </c>
      <c r="B86" s="186"/>
      <c r="C86" s="187"/>
      <c r="D86" s="7">
        <v>0</v>
      </c>
      <c r="E86" s="7">
        <v>0</v>
      </c>
      <c r="F86" s="9">
        <f t="shared" si="9"/>
        <v>0</v>
      </c>
      <c r="G86" s="26" t="str">
        <f t="shared" si="8"/>
        <v>%</v>
      </c>
    </row>
    <row r="87" spans="1:7" s="31" customFormat="1" ht="12.15" customHeight="1" x14ac:dyDescent="0.25">
      <c r="A87" s="22" t="s">
        <v>118</v>
      </c>
      <c r="B87" s="186"/>
      <c r="C87" s="187"/>
      <c r="D87" s="7">
        <v>0</v>
      </c>
      <c r="E87" s="7">
        <v>0</v>
      </c>
      <c r="F87" s="9">
        <f t="shared" si="9"/>
        <v>0</v>
      </c>
      <c r="G87" s="26" t="str">
        <f t="shared" si="8"/>
        <v>%</v>
      </c>
    </row>
    <row r="88" spans="1:7" s="31" customFormat="1" ht="12.15" customHeight="1" x14ac:dyDescent="0.25">
      <c r="A88" s="22" t="s">
        <v>120</v>
      </c>
      <c r="B88" s="186"/>
      <c r="C88" s="187"/>
      <c r="D88" s="7">
        <v>0</v>
      </c>
      <c r="E88" s="7">
        <v>0</v>
      </c>
      <c r="F88" s="9">
        <f t="shared" si="9"/>
        <v>0</v>
      </c>
      <c r="G88" s="26" t="str">
        <f t="shared" si="8"/>
        <v>%</v>
      </c>
    </row>
    <row r="89" spans="1:7" s="31" customFormat="1" ht="12.15" customHeight="1" x14ac:dyDescent="0.25">
      <c r="A89" s="22" t="s">
        <v>121</v>
      </c>
      <c r="B89" s="186"/>
      <c r="C89" s="187"/>
      <c r="D89" s="7">
        <v>0</v>
      </c>
      <c r="E89" s="7">
        <v>0</v>
      </c>
      <c r="F89" s="9">
        <f t="shared" si="9"/>
        <v>0</v>
      </c>
      <c r="G89" s="26" t="str">
        <f t="shared" si="8"/>
        <v>%</v>
      </c>
    </row>
    <row r="90" spans="1:7" s="31" customFormat="1" ht="12.15" customHeight="1" x14ac:dyDescent="0.25">
      <c r="A90" s="22" t="s">
        <v>122</v>
      </c>
      <c r="B90" s="186"/>
      <c r="C90" s="187"/>
      <c r="D90" s="7">
        <v>0</v>
      </c>
      <c r="E90" s="7">
        <v>0</v>
      </c>
      <c r="F90" s="9">
        <f t="shared" si="9"/>
        <v>0</v>
      </c>
      <c r="G90" s="26" t="str">
        <f t="shared" si="8"/>
        <v>%</v>
      </c>
    </row>
    <row r="91" spans="1:7" s="31" customFormat="1" ht="12.15" customHeight="1" x14ac:dyDescent="0.25">
      <c r="A91" s="22" t="s">
        <v>123</v>
      </c>
      <c r="B91" s="186"/>
      <c r="C91" s="187"/>
      <c r="D91" s="7">
        <v>0</v>
      </c>
      <c r="E91" s="7">
        <v>0</v>
      </c>
      <c r="F91" s="9">
        <f t="shared" si="9"/>
        <v>0</v>
      </c>
      <c r="G91" s="26" t="str">
        <f t="shared" si="8"/>
        <v>%</v>
      </c>
    </row>
    <row r="92" spans="1:7" s="31" customFormat="1" ht="12.15" customHeight="1" x14ac:dyDescent="0.25">
      <c r="A92" s="22" t="s">
        <v>124</v>
      </c>
      <c r="B92" s="186"/>
      <c r="C92" s="187"/>
      <c r="D92" s="7">
        <v>0</v>
      </c>
      <c r="E92" s="7">
        <v>0</v>
      </c>
      <c r="F92" s="9">
        <f t="shared" si="9"/>
        <v>0</v>
      </c>
      <c r="G92" s="26" t="str">
        <f t="shared" si="8"/>
        <v>%</v>
      </c>
    </row>
    <row r="93" spans="1:7" s="31" customFormat="1" ht="12.15" customHeight="1" x14ac:dyDescent="0.25">
      <c r="A93" s="22" t="s">
        <v>125</v>
      </c>
      <c r="B93" s="186"/>
      <c r="C93" s="187"/>
      <c r="D93" s="7">
        <v>0</v>
      </c>
      <c r="E93" s="7">
        <v>0</v>
      </c>
      <c r="F93" s="9">
        <f t="shared" si="9"/>
        <v>0</v>
      </c>
      <c r="G93" s="26" t="str">
        <f t="shared" si="8"/>
        <v>%</v>
      </c>
    </row>
    <row r="94" spans="1:7" s="31" customFormat="1" ht="12.15" customHeight="1" x14ac:dyDescent="0.25">
      <c r="A94" s="22" t="s">
        <v>126</v>
      </c>
      <c r="B94" s="186"/>
      <c r="C94" s="187"/>
      <c r="D94" s="7">
        <v>0</v>
      </c>
      <c r="E94" s="7">
        <v>0</v>
      </c>
      <c r="F94" s="9">
        <f t="shared" si="9"/>
        <v>0</v>
      </c>
      <c r="G94" s="26" t="str">
        <f t="shared" si="8"/>
        <v>%</v>
      </c>
    </row>
    <row r="95" spans="1:7" s="31" customFormat="1" ht="12.15" customHeight="1" x14ac:dyDescent="0.25">
      <c r="A95" s="22" t="s">
        <v>127</v>
      </c>
      <c r="B95" s="186"/>
      <c r="C95" s="187"/>
      <c r="D95" s="7">
        <v>0</v>
      </c>
      <c r="E95" s="7">
        <v>0</v>
      </c>
      <c r="F95" s="9">
        <f t="shared" si="9"/>
        <v>0</v>
      </c>
      <c r="G95" s="26" t="str">
        <f t="shared" si="8"/>
        <v>%</v>
      </c>
    </row>
    <row r="96" spans="1:7" s="31" customFormat="1" ht="12.15" customHeight="1" x14ac:dyDescent="0.25">
      <c r="A96" s="22" t="s">
        <v>128</v>
      </c>
      <c r="B96" s="186"/>
      <c r="C96" s="187"/>
      <c r="D96" s="7">
        <v>0</v>
      </c>
      <c r="E96" s="7">
        <v>0</v>
      </c>
      <c r="F96" s="9">
        <f t="shared" si="9"/>
        <v>0</v>
      </c>
      <c r="G96" s="26" t="str">
        <f t="shared" si="8"/>
        <v>%</v>
      </c>
    </row>
    <row r="97" spans="1:7" s="31" customFormat="1" ht="12.15" customHeight="1" x14ac:dyDescent="0.25">
      <c r="A97" s="22" t="s">
        <v>129</v>
      </c>
      <c r="B97" s="186"/>
      <c r="C97" s="187"/>
      <c r="D97" s="7">
        <v>0</v>
      </c>
      <c r="E97" s="7">
        <v>0</v>
      </c>
      <c r="F97" s="9">
        <f t="shared" ref="F97:F103" si="10">D97+E97</f>
        <v>0</v>
      </c>
      <c r="G97" s="26" t="str">
        <f t="shared" si="8"/>
        <v>%</v>
      </c>
    </row>
    <row r="98" spans="1:7" s="31" customFormat="1" ht="12.15" customHeight="1" x14ac:dyDescent="0.25">
      <c r="A98" s="22" t="s">
        <v>130</v>
      </c>
      <c r="B98" s="186"/>
      <c r="C98" s="187"/>
      <c r="D98" s="7">
        <v>0</v>
      </c>
      <c r="E98" s="7">
        <v>0</v>
      </c>
      <c r="F98" s="9">
        <f t="shared" si="10"/>
        <v>0</v>
      </c>
      <c r="G98" s="26" t="str">
        <f t="shared" si="8"/>
        <v>%</v>
      </c>
    </row>
    <row r="99" spans="1:7" s="31" customFormat="1" ht="12.15" customHeight="1" x14ac:dyDescent="0.25">
      <c r="A99" s="22" t="s">
        <v>131</v>
      </c>
      <c r="B99" s="186"/>
      <c r="C99" s="187"/>
      <c r="D99" s="7">
        <v>0</v>
      </c>
      <c r="E99" s="7">
        <v>0</v>
      </c>
      <c r="F99" s="9">
        <f t="shared" si="10"/>
        <v>0</v>
      </c>
      <c r="G99" s="26" t="str">
        <f t="shared" si="8"/>
        <v>%</v>
      </c>
    </row>
    <row r="100" spans="1:7" s="31" customFormat="1" ht="12.15" customHeight="1" x14ac:dyDescent="0.25">
      <c r="A100" s="22" t="s">
        <v>132</v>
      </c>
      <c r="B100" s="186"/>
      <c r="C100" s="187"/>
      <c r="D100" s="7">
        <v>0</v>
      </c>
      <c r="E100" s="7">
        <v>0</v>
      </c>
      <c r="F100" s="9">
        <f t="shared" si="10"/>
        <v>0</v>
      </c>
      <c r="G100" s="26" t="str">
        <f t="shared" si="8"/>
        <v>%</v>
      </c>
    </row>
    <row r="101" spans="1:7" s="31" customFormat="1" ht="12.15" customHeight="1" x14ac:dyDescent="0.25">
      <c r="A101" s="22" t="s">
        <v>133</v>
      </c>
      <c r="B101" s="186"/>
      <c r="C101" s="187"/>
      <c r="D101" s="7">
        <v>0</v>
      </c>
      <c r="E101" s="7">
        <v>0</v>
      </c>
      <c r="F101" s="9">
        <f t="shared" si="10"/>
        <v>0</v>
      </c>
      <c r="G101" s="26" t="str">
        <f t="shared" si="8"/>
        <v>%</v>
      </c>
    </row>
    <row r="102" spans="1:7" s="31" customFormat="1" ht="12.15" customHeight="1" x14ac:dyDescent="0.25">
      <c r="A102" s="22" t="s">
        <v>134</v>
      </c>
      <c r="B102" s="186"/>
      <c r="C102" s="187"/>
      <c r="D102" s="7">
        <v>0</v>
      </c>
      <c r="E102" s="7">
        <v>0</v>
      </c>
      <c r="F102" s="9">
        <f t="shared" si="10"/>
        <v>0</v>
      </c>
      <c r="G102" s="26" t="str">
        <f t="shared" si="8"/>
        <v>%</v>
      </c>
    </row>
    <row r="103" spans="1:7" s="31" customFormat="1" ht="12.15" customHeight="1" x14ac:dyDescent="0.25">
      <c r="A103" s="22" t="s">
        <v>135</v>
      </c>
      <c r="B103" s="186"/>
      <c r="C103" s="187"/>
      <c r="D103" s="7">
        <v>0</v>
      </c>
      <c r="E103" s="7">
        <v>0</v>
      </c>
      <c r="F103" s="9">
        <f t="shared" si="10"/>
        <v>0</v>
      </c>
      <c r="G103" s="26" t="str">
        <f t="shared" si="8"/>
        <v>%</v>
      </c>
    </row>
    <row r="104" spans="1:7" s="31" customFormat="1" ht="12.15" customHeight="1" x14ac:dyDescent="0.25">
      <c r="A104" s="22" t="s">
        <v>136</v>
      </c>
      <c r="B104" s="186"/>
      <c r="C104" s="187"/>
      <c r="D104" s="7">
        <v>0</v>
      </c>
      <c r="E104" s="7">
        <v>0</v>
      </c>
      <c r="F104" s="9">
        <f>SUM(D104:E104)</f>
        <v>0</v>
      </c>
      <c r="G104" s="26" t="str">
        <f t="shared" si="8"/>
        <v>%</v>
      </c>
    </row>
    <row r="105" spans="1:7" s="31" customFormat="1" ht="12.15" customHeight="1" x14ac:dyDescent="0.25">
      <c r="A105" s="22" t="s">
        <v>137</v>
      </c>
      <c r="B105" s="186"/>
      <c r="C105" s="187"/>
      <c r="D105" s="7">
        <v>0</v>
      </c>
      <c r="E105" s="7">
        <v>0</v>
      </c>
      <c r="F105" s="9">
        <f>D105+E105</f>
        <v>0</v>
      </c>
      <c r="G105" s="26" t="str">
        <f t="shared" si="8"/>
        <v>%</v>
      </c>
    </row>
    <row r="106" spans="1:7" s="31" customFormat="1" ht="12.15" customHeight="1" x14ac:dyDescent="0.25">
      <c r="A106" s="22" t="s">
        <v>137</v>
      </c>
      <c r="B106" s="186"/>
      <c r="C106" s="187"/>
      <c r="D106" s="7">
        <v>0</v>
      </c>
      <c r="E106" s="7">
        <v>0</v>
      </c>
      <c r="F106" s="9">
        <f>D106+E106</f>
        <v>0</v>
      </c>
      <c r="G106" s="26" t="str">
        <f t="shared" si="8"/>
        <v>%</v>
      </c>
    </row>
    <row r="107" spans="1:7" s="31" customFormat="1" ht="12.15" customHeight="1" x14ac:dyDescent="0.25">
      <c r="A107" s="22" t="s">
        <v>137</v>
      </c>
      <c r="B107" s="186"/>
      <c r="C107" s="187"/>
      <c r="D107" s="7">
        <v>0</v>
      </c>
      <c r="E107" s="7">
        <v>0</v>
      </c>
      <c r="F107" s="9">
        <f>D107+E107</f>
        <v>0</v>
      </c>
      <c r="G107" s="26" t="str">
        <f t="shared" si="8"/>
        <v>%</v>
      </c>
    </row>
    <row r="108" spans="1:7" s="31" customFormat="1" ht="12.15" customHeight="1" x14ac:dyDescent="0.25">
      <c r="A108" s="22" t="s">
        <v>137</v>
      </c>
      <c r="B108" s="186"/>
      <c r="C108" s="187"/>
      <c r="D108" s="7">
        <v>0</v>
      </c>
      <c r="E108" s="7">
        <v>0</v>
      </c>
      <c r="F108" s="9">
        <f>D108+E108</f>
        <v>0</v>
      </c>
      <c r="G108" s="26" t="str">
        <f t="shared" si="8"/>
        <v>%</v>
      </c>
    </row>
    <row r="109" spans="1:7" s="33" customFormat="1" ht="12.15" customHeight="1" x14ac:dyDescent="0.25">
      <c r="A109" s="189" t="s">
        <v>53</v>
      </c>
      <c r="B109" s="190"/>
      <c r="C109" s="191"/>
      <c r="D109" s="10">
        <f>SUM(D83:D108)</f>
        <v>0</v>
      </c>
      <c r="E109" s="10">
        <f>SUM(E83:E108)</f>
        <v>0</v>
      </c>
      <c r="F109" s="10">
        <f>SUM(E83:E108)</f>
        <v>0</v>
      </c>
      <c r="G109" s="26" t="str">
        <f t="shared" si="8"/>
        <v>%</v>
      </c>
    </row>
    <row r="110" spans="1:7" s="33" customFormat="1" ht="12.15" customHeight="1" x14ac:dyDescent="0.25">
      <c r="A110" s="35"/>
      <c r="B110" s="35"/>
      <c r="C110" s="6"/>
      <c r="D110" s="6"/>
      <c r="E110" s="6"/>
    </row>
    <row r="111" spans="1:7" ht="12.15" customHeight="1" x14ac:dyDescent="0.25">
      <c r="A111" s="27" t="s">
        <v>43</v>
      </c>
      <c r="B111" s="149" t="s">
        <v>170</v>
      </c>
      <c r="C111" s="149"/>
      <c r="D111" s="27" t="s">
        <v>44</v>
      </c>
      <c r="E111" s="27" t="s">
        <v>45</v>
      </c>
      <c r="F111" s="27" t="s">
        <v>46</v>
      </c>
      <c r="G111" s="25" t="s">
        <v>148</v>
      </c>
    </row>
    <row r="112" spans="1:7" s="31" customFormat="1" ht="12.15" customHeight="1" x14ac:dyDescent="0.25">
      <c r="A112" s="36" t="s">
        <v>138</v>
      </c>
      <c r="B112" s="147"/>
      <c r="C112" s="147"/>
      <c r="D112" s="7">
        <v>0</v>
      </c>
      <c r="E112" s="7">
        <v>0</v>
      </c>
      <c r="F112" s="9">
        <f t="shared" ref="F112:F124" si="11">D112+E112</f>
        <v>0</v>
      </c>
      <c r="G112" s="26" t="str">
        <f t="shared" ref="G112:G127" si="12">IFERROR(F112/$F$132, "%")</f>
        <v>%</v>
      </c>
    </row>
    <row r="113" spans="1:7" s="31" customFormat="1" ht="12.15" customHeight="1" x14ac:dyDescent="0.25">
      <c r="A113" s="36" t="s">
        <v>139</v>
      </c>
      <c r="B113" s="147"/>
      <c r="C113" s="147"/>
      <c r="D113" s="7">
        <v>0</v>
      </c>
      <c r="E113" s="7">
        <v>0</v>
      </c>
      <c r="F113" s="9">
        <f t="shared" si="11"/>
        <v>0</v>
      </c>
      <c r="G113" s="26" t="str">
        <f t="shared" si="12"/>
        <v>%</v>
      </c>
    </row>
    <row r="114" spans="1:7" s="31" customFormat="1" ht="12.15" customHeight="1" x14ac:dyDescent="0.25">
      <c r="A114" s="36" t="s">
        <v>140</v>
      </c>
      <c r="B114" s="147"/>
      <c r="C114" s="147"/>
      <c r="D114" s="7">
        <v>0</v>
      </c>
      <c r="E114" s="7">
        <v>0</v>
      </c>
      <c r="F114" s="9">
        <f t="shared" si="11"/>
        <v>0</v>
      </c>
      <c r="G114" s="26" t="str">
        <f t="shared" si="12"/>
        <v>%</v>
      </c>
    </row>
    <row r="115" spans="1:7" s="31" customFormat="1" ht="12.15" customHeight="1" x14ac:dyDescent="0.25">
      <c r="A115" s="36" t="s">
        <v>141</v>
      </c>
      <c r="B115" s="147"/>
      <c r="C115" s="147"/>
      <c r="D115" s="7">
        <v>0</v>
      </c>
      <c r="E115" s="7">
        <v>0</v>
      </c>
      <c r="F115" s="9">
        <f t="shared" si="11"/>
        <v>0</v>
      </c>
      <c r="G115" s="26" t="str">
        <f t="shared" si="12"/>
        <v>%</v>
      </c>
    </row>
    <row r="116" spans="1:7" s="31" customFormat="1" ht="12.15" customHeight="1" x14ac:dyDescent="0.25">
      <c r="A116" s="36" t="s">
        <v>142</v>
      </c>
      <c r="B116" s="147"/>
      <c r="C116" s="147"/>
      <c r="D116" s="7">
        <v>0</v>
      </c>
      <c r="E116" s="7">
        <v>0</v>
      </c>
      <c r="F116" s="9">
        <f t="shared" si="11"/>
        <v>0</v>
      </c>
      <c r="G116" s="26" t="str">
        <f t="shared" si="12"/>
        <v>%</v>
      </c>
    </row>
    <row r="117" spans="1:7" s="31" customFormat="1" ht="12.15" customHeight="1" x14ac:dyDescent="0.25">
      <c r="A117" s="36" t="s">
        <v>144</v>
      </c>
      <c r="B117" s="147"/>
      <c r="C117" s="147"/>
      <c r="D117" s="7">
        <v>0</v>
      </c>
      <c r="E117" s="7">
        <v>0</v>
      </c>
      <c r="F117" s="9">
        <f t="shared" si="11"/>
        <v>0</v>
      </c>
      <c r="G117" s="26" t="str">
        <f t="shared" si="12"/>
        <v>%</v>
      </c>
    </row>
    <row r="118" spans="1:7" s="31" customFormat="1" ht="12.15" customHeight="1" x14ac:dyDescent="0.25">
      <c r="A118" s="36" t="s">
        <v>143</v>
      </c>
      <c r="B118" s="147"/>
      <c r="C118" s="147"/>
      <c r="D118" s="7">
        <v>0</v>
      </c>
      <c r="E118" s="7">
        <v>0</v>
      </c>
      <c r="F118" s="9">
        <f t="shared" si="11"/>
        <v>0</v>
      </c>
      <c r="G118" s="26" t="str">
        <f t="shared" si="12"/>
        <v>%</v>
      </c>
    </row>
    <row r="119" spans="1:7" s="31" customFormat="1" ht="12.15" customHeight="1" x14ac:dyDescent="0.25">
      <c r="A119" s="36" t="s">
        <v>145</v>
      </c>
      <c r="B119" s="147"/>
      <c r="C119" s="147"/>
      <c r="D119" s="7">
        <v>0</v>
      </c>
      <c r="E119" s="7">
        <v>0</v>
      </c>
      <c r="F119" s="9">
        <f t="shared" si="11"/>
        <v>0</v>
      </c>
      <c r="G119" s="26" t="str">
        <f t="shared" si="12"/>
        <v>%</v>
      </c>
    </row>
    <row r="120" spans="1:7" s="31" customFormat="1" ht="12.15" customHeight="1" x14ac:dyDescent="0.25">
      <c r="A120" s="36" t="s">
        <v>146</v>
      </c>
      <c r="B120" s="147"/>
      <c r="C120" s="147"/>
      <c r="D120" s="7">
        <v>0</v>
      </c>
      <c r="E120" s="7">
        <v>0</v>
      </c>
      <c r="F120" s="9">
        <f>SUM(D120:E120)</f>
        <v>0</v>
      </c>
      <c r="G120" s="26" t="str">
        <f t="shared" si="12"/>
        <v>%</v>
      </c>
    </row>
    <row r="121" spans="1:7" s="31" customFormat="1" ht="12.15" customHeight="1" x14ac:dyDescent="0.25">
      <c r="A121" s="36" t="s">
        <v>147</v>
      </c>
      <c r="B121" s="147"/>
      <c r="C121" s="147"/>
      <c r="D121" s="7">
        <v>0</v>
      </c>
      <c r="E121" s="7">
        <v>0</v>
      </c>
      <c r="F121" s="9">
        <f t="shared" si="11"/>
        <v>0</v>
      </c>
      <c r="G121" s="26" t="str">
        <f t="shared" si="12"/>
        <v>%</v>
      </c>
    </row>
    <row r="122" spans="1:7" s="31" customFormat="1" ht="12.15" customHeight="1" x14ac:dyDescent="0.25">
      <c r="A122" s="36" t="s">
        <v>147</v>
      </c>
      <c r="B122" s="147"/>
      <c r="C122" s="147"/>
      <c r="D122" s="7">
        <v>0</v>
      </c>
      <c r="E122" s="7">
        <v>0</v>
      </c>
      <c r="F122" s="9">
        <f t="shared" si="11"/>
        <v>0</v>
      </c>
      <c r="G122" s="26" t="str">
        <f t="shared" si="12"/>
        <v>%</v>
      </c>
    </row>
    <row r="123" spans="1:7" s="31" customFormat="1" ht="12.15" customHeight="1" x14ac:dyDescent="0.25">
      <c r="A123" s="36" t="s">
        <v>147</v>
      </c>
      <c r="B123" s="147"/>
      <c r="C123" s="147"/>
      <c r="D123" s="7">
        <v>0</v>
      </c>
      <c r="E123" s="7">
        <v>0</v>
      </c>
      <c r="F123" s="9">
        <f t="shared" si="11"/>
        <v>0</v>
      </c>
      <c r="G123" s="26" t="str">
        <f t="shared" si="12"/>
        <v>%</v>
      </c>
    </row>
    <row r="124" spans="1:7" s="31" customFormat="1" ht="12.15" customHeight="1" x14ac:dyDescent="0.25">
      <c r="A124" s="36" t="s">
        <v>147</v>
      </c>
      <c r="B124" s="147"/>
      <c r="C124" s="147"/>
      <c r="D124" s="7">
        <v>0</v>
      </c>
      <c r="E124" s="7">
        <v>0</v>
      </c>
      <c r="F124" s="9">
        <f t="shared" si="11"/>
        <v>0</v>
      </c>
      <c r="G124" s="26" t="str">
        <f t="shared" si="12"/>
        <v>%</v>
      </c>
    </row>
    <row r="125" spans="1:7" s="33" customFormat="1" ht="12.15" customHeight="1" x14ac:dyDescent="0.25">
      <c r="A125" s="148" t="s">
        <v>52</v>
      </c>
      <c r="B125" s="148"/>
      <c r="C125" s="148"/>
      <c r="D125" s="10">
        <f>SUM(D112:D124)</f>
        <v>0</v>
      </c>
      <c r="E125" s="10">
        <f>SUM(E112:E124)</f>
        <v>0</v>
      </c>
      <c r="F125" s="10">
        <f>SUM(F112:F124)</f>
        <v>0</v>
      </c>
      <c r="G125" s="26" t="str">
        <f t="shared" si="12"/>
        <v>%</v>
      </c>
    </row>
    <row r="126" spans="1:7" ht="12.15" customHeight="1" x14ac:dyDescent="0.25">
      <c r="C126" s="37"/>
      <c r="D126" s="37"/>
      <c r="E126" s="37"/>
    </row>
    <row r="127" spans="1:7" ht="12.15" customHeight="1" x14ac:dyDescent="0.25">
      <c r="A127" s="151" t="s">
        <v>54</v>
      </c>
      <c r="B127" s="151"/>
      <c r="C127" s="151"/>
      <c r="D127" s="28">
        <f>D125+D109+D79+D67+D56</f>
        <v>0</v>
      </c>
      <c r="E127" s="28">
        <f>E125+E109+E79+E67+E56</f>
        <v>0</v>
      </c>
      <c r="F127" s="28">
        <f>F125+F109+F79+F67+F56</f>
        <v>0</v>
      </c>
      <c r="G127" s="29" t="str">
        <f t="shared" si="12"/>
        <v>%</v>
      </c>
    </row>
    <row r="130" spans="1:7" ht="12.15" customHeight="1" x14ac:dyDescent="0.25">
      <c r="A130" s="148" t="s">
        <v>55</v>
      </c>
      <c r="B130" s="148"/>
      <c r="C130" s="148"/>
      <c r="D130" s="38">
        <f>D127+D46</f>
        <v>0</v>
      </c>
      <c r="E130" s="38">
        <f>E127+E46</f>
        <v>0</v>
      </c>
      <c r="F130" s="38">
        <f>SUM(D130+E130)</f>
        <v>0</v>
      </c>
      <c r="G130" s="29" t="str">
        <f t="shared" ref="G130:G131" si="13">IFERROR(F130/$F$132, "%")</f>
        <v>%</v>
      </c>
    </row>
    <row r="131" spans="1:7" ht="12.15" customHeight="1" x14ac:dyDescent="0.25">
      <c r="A131" s="40">
        <v>0</v>
      </c>
      <c r="B131" s="148" t="s">
        <v>56</v>
      </c>
      <c r="C131" s="148"/>
      <c r="D131" s="38">
        <f>D130*$A$131</f>
        <v>0</v>
      </c>
      <c r="E131" s="38">
        <f>E130*$A$131</f>
        <v>0</v>
      </c>
      <c r="F131" s="38">
        <f>F130*$A$131</f>
        <v>0</v>
      </c>
      <c r="G131" s="29" t="str">
        <f t="shared" si="13"/>
        <v>%</v>
      </c>
    </row>
    <row r="132" spans="1:7" ht="12.15" customHeight="1" x14ac:dyDescent="0.25">
      <c r="A132" s="193" t="s">
        <v>57</v>
      </c>
      <c r="B132" s="193"/>
      <c r="C132" s="193"/>
      <c r="D132" s="28">
        <f>D130+D131</f>
        <v>0</v>
      </c>
      <c r="E132" s="28">
        <f>E130+E131</f>
        <v>0</v>
      </c>
      <c r="F132" s="28">
        <f>F130+F131</f>
        <v>0</v>
      </c>
      <c r="G132" s="39"/>
    </row>
    <row r="138" spans="1:7" ht="12.15" customHeight="1" x14ac:dyDescent="0.25">
      <c r="A138" s="35" t="s">
        <v>169</v>
      </c>
      <c r="B138" s="192"/>
      <c r="C138" s="192"/>
      <c r="D138" s="192"/>
      <c r="E138" s="35" t="s">
        <v>58</v>
      </c>
      <c r="F138" s="155">
        <f ca="1">TODAY()</f>
        <v>46178</v>
      </c>
      <c r="G138" s="155"/>
    </row>
    <row r="139" spans="1:7" ht="12.15" customHeight="1" x14ac:dyDescent="0.25">
      <c r="A139" s="35"/>
    </row>
    <row r="140" spans="1:7" ht="12.15" customHeight="1" x14ac:dyDescent="0.25">
      <c r="A140" s="35" t="s">
        <v>168</v>
      </c>
      <c r="B140" s="145">
        <f>B2</f>
        <v>0</v>
      </c>
      <c r="C140" s="145"/>
      <c r="D140" s="145"/>
      <c r="E140" s="145"/>
    </row>
  </sheetData>
  <sheetProtection algorithmName="SHA-512" hashValue="5Zde1vDn5yy/bX1/K7WmAS5m94ZHhOKdjdt7e5SE3V3Z7lio/vFO1frUfupOxz9VYLV1XdK7fhjTUf31UtBVEw==" saltValue="x2FMV9HRRdelP6SyhV8q5A==" spinCount="100000" sheet="1" selectLockedCells="1"/>
  <mergeCells count="139">
    <mergeCell ref="B138:D138"/>
    <mergeCell ref="A132:C132"/>
    <mergeCell ref="B124:C124"/>
    <mergeCell ref="A125:C125"/>
    <mergeCell ref="A127:C127"/>
    <mergeCell ref="A130:C130"/>
    <mergeCell ref="B131:C131"/>
    <mergeCell ref="B119:C119"/>
    <mergeCell ref="B120:C120"/>
    <mergeCell ref="B121:C121"/>
    <mergeCell ref="B122:C122"/>
    <mergeCell ref="B123:C123"/>
    <mergeCell ref="B114:C114"/>
    <mergeCell ref="B115:C115"/>
    <mergeCell ref="B116:C116"/>
    <mergeCell ref="B117:C117"/>
    <mergeCell ref="B118:C118"/>
    <mergeCell ref="B108:C108"/>
    <mergeCell ref="A109:C109"/>
    <mergeCell ref="B111:C111"/>
    <mergeCell ref="B112:C112"/>
    <mergeCell ref="B113:C113"/>
    <mergeCell ref="B103:C103"/>
    <mergeCell ref="B104:C104"/>
    <mergeCell ref="B105:C105"/>
    <mergeCell ref="B106:C106"/>
    <mergeCell ref="B107:C107"/>
    <mergeCell ref="B98:C98"/>
    <mergeCell ref="B99:C99"/>
    <mergeCell ref="B100:C100"/>
    <mergeCell ref="B101:C101"/>
    <mergeCell ref="B102:C102"/>
    <mergeCell ref="B93:C93"/>
    <mergeCell ref="B94:C94"/>
    <mergeCell ref="B95:C95"/>
    <mergeCell ref="B96:C96"/>
    <mergeCell ref="B97:C97"/>
    <mergeCell ref="B88:C88"/>
    <mergeCell ref="B89:C89"/>
    <mergeCell ref="B90:C90"/>
    <mergeCell ref="B91:C91"/>
    <mergeCell ref="B92:C92"/>
    <mergeCell ref="B83:C83"/>
    <mergeCell ref="B84:C84"/>
    <mergeCell ref="B85:C85"/>
    <mergeCell ref="B86:C86"/>
    <mergeCell ref="B87:C87"/>
    <mergeCell ref="B76:C76"/>
    <mergeCell ref="B77:C77"/>
    <mergeCell ref="B78:C78"/>
    <mergeCell ref="A79:C79"/>
    <mergeCell ref="B82:C82"/>
    <mergeCell ref="B72:C72"/>
    <mergeCell ref="B73:C73"/>
    <mergeCell ref="B74:C74"/>
    <mergeCell ref="B75:C75"/>
    <mergeCell ref="B65:C65"/>
    <mergeCell ref="B66:C66"/>
    <mergeCell ref="A67:C67"/>
    <mergeCell ref="B69:C69"/>
    <mergeCell ref="B70:C70"/>
    <mergeCell ref="B56:C56"/>
    <mergeCell ref="B58:C58"/>
    <mergeCell ref="B59:C59"/>
    <mergeCell ref="B60:C60"/>
    <mergeCell ref="B61:C61"/>
    <mergeCell ref="B62:C62"/>
    <mergeCell ref="B63:C63"/>
    <mergeCell ref="B64:C64"/>
    <mergeCell ref="B71:C71"/>
    <mergeCell ref="B55:C55"/>
    <mergeCell ref="A1:G1"/>
    <mergeCell ref="A7:G7"/>
    <mergeCell ref="A20:G20"/>
    <mergeCell ref="B22:C22"/>
    <mergeCell ref="D9:E9"/>
    <mergeCell ref="D10:E10"/>
    <mergeCell ref="D11:E11"/>
    <mergeCell ref="D18:E18"/>
    <mergeCell ref="D12:E12"/>
    <mergeCell ref="D15:E15"/>
    <mergeCell ref="D16:E16"/>
    <mergeCell ref="B2:G2"/>
    <mergeCell ref="B3:G3"/>
    <mergeCell ref="B5:G5"/>
    <mergeCell ref="F16:G16"/>
    <mergeCell ref="B8:C8"/>
    <mergeCell ref="B9:C9"/>
    <mergeCell ref="B12:C12"/>
    <mergeCell ref="F14:G14"/>
    <mergeCell ref="B4:G4"/>
    <mergeCell ref="B21:C21"/>
    <mergeCell ref="B51:C51"/>
    <mergeCell ref="B52:C52"/>
    <mergeCell ref="B54:C54"/>
    <mergeCell ref="B23:C23"/>
    <mergeCell ref="F9:G9"/>
    <mergeCell ref="F10:G10"/>
    <mergeCell ref="F11:G11"/>
    <mergeCell ref="F18:G18"/>
    <mergeCell ref="F13:G13"/>
    <mergeCell ref="F15:G15"/>
    <mergeCell ref="B10:C10"/>
    <mergeCell ref="B11:C11"/>
    <mergeCell ref="B14:C14"/>
    <mergeCell ref="B15:C15"/>
    <mergeCell ref="B16:C16"/>
    <mergeCell ref="B17:C17"/>
    <mergeCell ref="B18:C18"/>
    <mergeCell ref="D17:E17"/>
    <mergeCell ref="F17:G17"/>
    <mergeCell ref="F12:G12"/>
    <mergeCell ref="D14:E14"/>
    <mergeCell ref="B25:G25"/>
    <mergeCell ref="D13:E13"/>
    <mergeCell ref="D8:E8"/>
    <mergeCell ref="F8:G8"/>
    <mergeCell ref="B13:C13"/>
    <mergeCell ref="B140:E140"/>
    <mergeCell ref="A50:G50"/>
    <mergeCell ref="B34:C34"/>
    <mergeCell ref="B36:C36"/>
    <mergeCell ref="B37:C37"/>
    <mergeCell ref="A38:C38"/>
    <mergeCell ref="B40:C40"/>
    <mergeCell ref="B31:C31"/>
    <mergeCell ref="B32:C32"/>
    <mergeCell ref="B33:C33"/>
    <mergeCell ref="B41:C41"/>
    <mergeCell ref="B42:C42"/>
    <mergeCell ref="B43:C43"/>
    <mergeCell ref="A44:C44"/>
    <mergeCell ref="A46:C46"/>
    <mergeCell ref="A30:G30"/>
    <mergeCell ref="B24:C24"/>
    <mergeCell ref="A28:G28"/>
    <mergeCell ref="F138:G138"/>
    <mergeCell ref="B35:C35"/>
    <mergeCell ref="B53:C53"/>
  </mergeCells>
  <dataValidations count="5">
    <dataValidation type="list" showInputMessage="1" showErrorMessage="1" errorTitle="Select an exit strategy" error="Select an exit strategy from the drop down" promptTitle="Select an option" prompt="Select an option" sqref="B17" xr:uid="{9AC6DA42-5DCF-4BBF-A4C6-6836C6EB70FC}">
      <formula1>"Fix and Flip,Buy and Hold,Other"</formula1>
    </dataValidation>
    <dataValidation type="list" showInputMessage="1" showErrorMessage="1" errorTitle="Select Yes or No" error="Select Yes or No" promptTitle="Select Yes or No" prompt="Select Yes or No" sqref="B16 F12:G12" xr:uid="{C83D55E9-FC30-4935-ACFE-00BC49A7728D}">
      <formula1>"Yes,No"</formula1>
    </dataValidation>
    <dataValidation type="custom" allowBlank="1" showInputMessage="1" showErrorMessage="1" promptTitle="Enter Number" prompt="E.g., 3000_x000a_" sqref="F11:G11" xr:uid="{66431260-F48D-44BF-A5BC-F6D9802EECB7}">
      <formula1>ISNUMBER(F11)</formula1>
    </dataValidation>
    <dataValidation type="custom" allowBlank="1" showInputMessage="1" showErrorMessage="1" promptTitle="Enter Number" prompt="E.g., 400" sqref="F13:G13" xr:uid="{DB25A54F-6471-467B-90CD-05E2F908B6F1}">
      <formula1>ISNUMBER(F13)</formula1>
    </dataValidation>
    <dataValidation type="custom" allowBlank="1" showInputMessage="1" showErrorMessage="1" promptTitle="Enter number" prompt="E.g., 80000" sqref="B11:C11" xr:uid="{23C1AF54-7894-435D-AD2C-09606F9363E2}">
      <formula1>ISNUMBER(B11)</formula1>
    </dataValidation>
  </dataValidations>
  <pageMargins left="0.45" right="0.45" top="1" bottom="0.5" header="0.3" footer="0.3"/>
  <pageSetup scale="75" fitToHeight="0" orientation="portrait" r:id="rId1"/>
  <headerFooter>
    <oddHeader>&amp;L&amp;G&amp;C&amp;"Montserrat,Bold"&amp;16&amp;K05+000Renovation and
Construction Budget&amp;R&amp;"Arial,Bold"Application Date: &amp;D</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V107"/>
  <sheetViews>
    <sheetView showWhiteSpace="0" topLeftCell="A9" zoomScale="85" zoomScaleNormal="85" workbookViewId="0">
      <selection activeCell="K4" sqref="K4"/>
    </sheetView>
  </sheetViews>
  <sheetFormatPr defaultColWidth="9.109375" defaultRowHeight="13.2" x14ac:dyDescent="0.25"/>
  <cols>
    <col min="1" max="1" width="2.6640625" style="116" customWidth="1"/>
    <col min="2" max="2" width="27.88671875" style="19" bestFit="1" customWidth="1"/>
    <col min="3" max="3" width="11.33203125" style="84" customWidth="1"/>
    <col min="4" max="4" width="6.6640625" style="117" customWidth="1"/>
    <col min="5" max="5" width="7.109375" style="118" bestFit="1" customWidth="1"/>
    <col min="6" max="6" width="7.33203125" style="118" customWidth="1"/>
    <col min="7" max="8" width="11.33203125" style="84" customWidth="1"/>
    <col min="9" max="9" width="3.44140625" style="84" customWidth="1"/>
    <col min="10" max="10" width="0.33203125" style="19" hidden="1" customWidth="1"/>
    <col min="11" max="22" width="8.88671875" style="19" customWidth="1"/>
    <col min="23" max="23" width="9.109375" style="19"/>
    <col min="24" max="26" width="9.44140625" style="19" customWidth="1"/>
    <col min="27" max="27" width="9.109375" style="19"/>
    <col min="28" max="28" width="9.44140625" style="19" customWidth="1"/>
    <col min="29" max="29" width="9.6640625" style="19" customWidth="1"/>
    <col min="30" max="30" width="9.88671875" style="19" customWidth="1"/>
    <col min="31" max="16384" width="9.109375" style="19"/>
  </cols>
  <sheetData>
    <row r="1" spans="1:22" ht="15.6" x14ac:dyDescent="0.25">
      <c r="A1" s="228" t="s">
        <v>31</v>
      </c>
      <c r="B1" s="228"/>
      <c r="C1" s="229">
        <f>'Budget &amp; Specifications'!B8</f>
        <v>0</v>
      </c>
      <c r="D1" s="230"/>
      <c r="E1" s="230"/>
      <c r="F1" s="230"/>
      <c r="G1" s="230"/>
      <c r="H1" s="231"/>
      <c r="I1" s="194"/>
      <c r="K1" s="232" t="s">
        <v>15</v>
      </c>
      <c r="L1" s="233"/>
      <c r="M1" s="233"/>
      <c r="N1" s="233"/>
      <c r="O1" s="233"/>
      <c r="P1" s="233"/>
      <c r="Q1" s="233"/>
      <c r="R1" s="233"/>
      <c r="S1" s="233"/>
      <c r="T1" s="233"/>
      <c r="U1" s="233"/>
      <c r="V1" s="234"/>
    </row>
    <row r="2" spans="1:22" ht="15.6" x14ac:dyDescent="0.25">
      <c r="A2" s="228" t="s">
        <v>32</v>
      </c>
      <c r="B2" s="228"/>
      <c r="C2" s="238">
        <f>'Budget &amp; Specifications'!B2</f>
        <v>0</v>
      </c>
      <c r="D2" s="239"/>
      <c r="E2" s="239"/>
      <c r="F2" s="239"/>
      <c r="G2" s="239"/>
      <c r="H2" s="240"/>
      <c r="I2" s="194"/>
      <c r="K2" s="235"/>
      <c r="L2" s="236"/>
      <c r="M2" s="236"/>
      <c r="N2" s="236"/>
      <c r="O2" s="236"/>
      <c r="P2" s="236"/>
      <c r="Q2" s="236"/>
      <c r="R2" s="236"/>
      <c r="S2" s="236"/>
      <c r="T2" s="236"/>
      <c r="U2" s="236"/>
      <c r="V2" s="237"/>
    </row>
    <row r="3" spans="1:22" ht="16.2" thickBot="1" x14ac:dyDescent="0.3">
      <c r="A3" s="228" t="s">
        <v>22</v>
      </c>
      <c r="B3" s="228"/>
      <c r="C3" s="229">
        <f>'Budget &amp; Specifications'!F17</f>
        <v>0</v>
      </c>
      <c r="D3" s="230"/>
      <c r="E3" s="230"/>
      <c r="F3" s="230"/>
      <c r="G3" s="230"/>
      <c r="H3" s="231"/>
      <c r="I3" s="194"/>
      <c r="K3" s="235"/>
      <c r="L3" s="236"/>
      <c r="M3" s="236"/>
      <c r="N3" s="236"/>
      <c r="O3" s="236"/>
      <c r="P3" s="236"/>
      <c r="Q3" s="236"/>
      <c r="R3" s="236"/>
      <c r="S3" s="236"/>
      <c r="T3" s="236"/>
      <c r="U3" s="236"/>
      <c r="V3" s="237"/>
    </row>
    <row r="4" spans="1:22" ht="18" thickBot="1" x14ac:dyDescent="0.35">
      <c r="A4" s="41"/>
      <c r="B4" s="42"/>
      <c r="C4" s="43"/>
      <c r="D4" s="44"/>
      <c r="E4" s="45"/>
      <c r="F4" s="45"/>
      <c r="G4" s="241" t="s">
        <v>164</v>
      </c>
      <c r="H4" s="242"/>
      <c r="I4" s="242"/>
      <c r="K4" s="2" t="s">
        <v>162</v>
      </c>
      <c r="L4" s="2" t="s">
        <v>162</v>
      </c>
      <c r="M4" s="2" t="s">
        <v>162</v>
      </c>
      <c r="N4" s="2" t="s">
        <v>162</v>
      </c>
      <c r="O4" s="2" t="s">
        <v>162</v>
      </c>
      <c r="P4" s="2" t="s">
        <v>162</v>
      </c>
      <c r="Q4" s="2" t="s">
        <v>162</v>
      </c>
      <c r="R4" s="2" t="s">
        <v>162</v>
      </c>
      <c r="S4" s="2" t="s">
        <v>162</v>
      </c>
      <c r="T4" s="2" t="s">
        <v>162</v>
      </c>
      <c r="U4" s="2" t="s">
        <v>162</v>
      </c>
      <c r="V4" s="2" t="s">
        <v>162</v>
      </c>
    </row>
    <row r="5" spans="1:22" x14ac:dyDescent="0.25">
      <c r="A5" s="204" t="s">
        <v>35</v>
      </c>
      <c r="B5" s="243" t="s">
        <v>36</v>
      </c>
      <c r="C5" s="243" t="s">
        <v>38</v>
      </c>
      <c r="D5" s="244" t="s">
        <v>21</v>
      </c>
      <c r="E5" s="245" t="s">
        <v>23</v>
      </c>
      <c r="F5" s="245" t="s">
        <v>163</v>
      </c>
      <c r="G5" s="243" t="s">
        <v>37</v>
      </c>
      <c r="H5" s="243" t="s">
        <v>39</v>
      </c>
      <c r="I5" s="246"/>
      <c r="J5" s="224" t="s">
        <v>28</v>
      </c>
      <c r="K5" s="202" t="s">
        <v>40</v>
      </c>
      <c r="L5" s="202" t="s">
        <v>0</v>
      </c>
      <c r="M5" s="202" t="s">
        <v>1</v>
      </c>
      <c r="N5" s="202" t="s">
        <v>2</v>
      </c>
      <c r="O5" s="202" t="s">
        <v>3</v>
      </c>
      <c r="P5" s="202" t="s">
        <v>4</v>
      </c>
      <c r="Q5" s="202" t="s">
        <v>5</v>
      </c>
      <c r="R5" s="202" t="s">
        <v>6</v>
      </c>
      <c r="S5" s="202" t="s">
        <v>7</v>
      </c>
      <c r="T5" s="202" t="s">
        <v>8</v>
      </c>
      <c r="U5" s="202" t="s">
        <v>19</v>
      </c>
      <c r="V5" s="202" t="s">
        <v>20</v>
      </c>
    </row>
    <row r="6" spans="1:22" ht="13.8" thickBot="1" x14ac:dyDescent="0.3">
      <c r="A6" s="205"/>
      <c r="B6" s="205"/>
      <c r="C6" s="205"/>
      <c r="D6" s="207"/>
      <c r="E6" s="209"/>
      <c r="F6" s="209"/>
      <c r="G6" s="205"/>
      <c r="H6" s="205"/>
      <c r="I6" s="225"/>
      <c r="J6" s="225"/>
      <c r="K6" s="203"/>
      <c r="L6" s="203"/>
      <c r="M6" s="203"/>
      <c r="N6" s="203"/>
      <c r="O6" s="203"/>
      <c r="P6" s="203"/>
      <c r="Q6" s="203"/>
      <c r="R6" s="203"/>
      <c r="S6" s="203"/>
      <c r="T6" s="203"/>
      <c r="U6" s="203"/>
      <c r="V6" s="203"/>
    </row>
    <row r="7" spans="1:22" ht="5.0999999999999996" customHeight="1" x14ac:dyDescent="0.25">
      <c r="A7" s="46"/>
      <c r="B7" s="47"/>
      <c r="C7" s="48"/>
      <c r="D7" s="49"/>
      <c r="E7" s="50"/>
      <c r="F7" s="50"/>
      <c r="G7" s="51"/>
      <c r="H7" s="51"/>
      <c r="I7" s="51"/>
      <c r="J7" s="52"/>
      <c r="K7" s="53"/>
      <c r="L7" s="53"/>
      <c r="M7" s="53"/>
      <c r="N7" s="53"/>
      <c r="O7" s="53"/>
      <c r="P7" s="53"/>
      <c r="Q7" s="53"/>
      <c r="R7" s="53"/>
      <c r="S7" s="53"/>
      <c r="T7" s="52"/>
      <c r="U7" s="52"/>
      <c r="V7" s="52"/>
    </row>
    <row r="8" spans="1:22" ht="13.8" x14ac:dyDescent="0.25">
      <c r="A8" s="54" t="s">
        <v>29</v>
      </c>
      <c r="B8" s="55"/>
      <c r="C8" s="56"/>
      <c r="D8" s="57"/>
      <c r="E8" s="58"/>
      <c r="F8" s="59"/>
      <c r="G8" s="60"/>
      <c r="H8" s="61"/>
      <c r="I8" s="195"/>
      <c r="J8" s="62"/>
      <c r="K8" s="63"/>
      <c r="L8" s="63"/>
      <c r="M8" s="63"/>
      <c r="N8" s="63"/>
      <c r="O8" s="63"/>
      <c r="P8" s="63"/>
      <c r="Q8" s="63"/>
      <c r="R8" s="63"/>
      <c r="S8" s="63"/>
      <c r="T8" s="63"/>
      <c r="U8" s="63"/>
      <c r="V8" s="63"/>
    </row>
    <row r="9" spans="1:22" x14ac:dyDescent="0.25">
      <c r="A9" s="64"/>
      <c r="B9" s="65" t="str">
        <f>'Budget &amp; Specifications'!A32</f>
        <v>Permits:</v>
      </c>
      <c r="C9" s="66">
        <f>'Budget &amp; Specifications'!F32</f>
        <v>0</v>
      </c>
      <c r="D9" s="67">
        <f t="shared" ref="D9:D17" si="0">IF(C9=0,0,C9/$C$92)</f>
        <v>0</v>
      </c>
      <c r="E9" s="68">
        <f>IF($C$3=0,0,C9/$C$3)</f>
        <v>0</v>
      </c>
      <c r="F9" s="69">
        <f t="shared" ref="F9:F17" si="1">IF(C9=0,0,(G9/C9))</f>
        <v>0</v>
      </c>
      <c r="G9" s="66">
        <f t="shared" ref="G9:G17" si="2">SUM(K9:V9)</f>
        <v>0</v>
      </c>
      <c r="H9" s="66">
        <f t="shared" ref="H9:H17" si="3">C9-G9</f>
        <v>0</v>
      </c>
      <c r="I9" s="196"/>
      <c r="J9" s="52"/>
      <c r="K9" s="3"/>
      <c r="L9" s="3"/>
      <c r="M9" s="3"/>
      <c r="N9" s="3"/>
      <c r="O9" s="3"/>
      <c r="P9" s="3"/>
      <c r="Q9" s="3"/>
      <c r="R9" s="3"/>
      <c r="S9" s="3"/>
      <c r="T9" s="3"/>
      <c r="U9" s="3"/>
      <c r="V9" s="3"/>
    </row>
    <row r="10" spans="1:22" x14ac:dyDescent="0.25">
      <c r="A10" s="64"/>
      <c r="B10" s="65" t="str">
        <f>'Budget &amp; Specifications'!A33</f>
        <v>Architectural :</v>
      </c>
      <c r="C10" s="66">
        <f>'Budget &amp; Specifications'!F33</f>
        <v>0</v>
      </c>
      <c r="D10" s="67">
        <f t="shared" si="0"/>
        <v>0</v>
      </c>
      <c r="E10" s="68">
        <f t="shared" ref="E10:E17" si="4">IF($C$3=0,0,C10/$C$3)</f>
        <v>0</v>
      </c>
      <c r="F10" s="69">
        <f t="shared" si="1"/>
        <v>0</v>
      </c>
      <c r="G10" s="66">
        <f t="shared" si="2"/>
        <v>0</v>
      </c>
      <c r="H10" s="66">
        <f t="shared" si="3"/>
        <v>0</v>
      </c>
      <c r="I10" s="196"/>
      <c r="J10" s="52"/>
      <c r="K10" s="3"/>
      <c r="L10" s="3"/>
      <c r="M10" s="3"/>
      <c r="N10" s="3"/>
      <c r="O10" s="3"/>
      <c r="P10" s="3"/>
      <c r="Q10" s="3"/>
      <c r="R10" s="3"/>
      <c r="S10" s="3"/>
      <c r="T10" s="3"/>
      <c r="U10" s="3"/>
      <c r="V10" s="3"/>
    </row>
    <row r="11" spans="1:22" x14ac:dyDescent="0.25">
      <c r="A11" s="64"/>
      <c r="B11" s="65" t="str">
        <f>'Budget &amp; Specifications'!A34</f>
        <v>Engineering:</v>
      </c>
      <c r="C11" s="66">
        <f>'Budget &amp; Specifications'!F34</f>
        <v>0</v>
      </c>
      <c r="D11" s="67">
        <f t="shared" si="0"/>
        <v>0</v>
      </c>
      <c r="E11" s="68">
        <f t="shared" si="4"/>
        <v>0</v>
      </c>
      <c r="F11" s="69">
        <f t="shared" si="1"/>
        <v>0</v>
      </c>
      <c r="G11" s="66">
        <f t="shared" si="2"/>
        <v>0</v>
      </c>
      <c r="H11" s="66">
        <f t="shared" si="3"/>
        <v>0</v>
      </c>
      <c r="I11" s="196"/>
      <c r="J11" s="52"/>
      <c r="K11" s="3"/>
      <c r="L11" s="3"/>
      <c r="M11" s="3"/>
      <c r="N11" s="3"/>
      <c r="O11" s="3"/>
      <c r="P11" s="3"/>
      <c r="Q11" s="3"/>
      <c r="R11" s="3"/>
      <c r="S11" s="3"/>
      <c r="T11" s="3"/>
      <c r="U11" s="3"/>
      <c r="V11" s="3"/>
    </row>
    <row r="12" spans="1:22" x14ac:dyDescent="0.25">
      <c r="A12" s="64"/>
      <c r="B12" s="65" t="str">
        <f>'Budget &amp; Specifications'!A35</f>
        <v>Legal:</v>
      </c>
      <c r="C12" s="66">
        <f>'Budget &amp; Specifications'!F35</f>
        <v>0</v>
      </c>
      <c r="D12" s="67">
        <f t="shared" si="0"/>
        <v>0</v>
      </c>
      <c r="E12" s="68">
        <f t="shared" si="4"/>
        <v>0</v>
      </c>
      <c r="F12" s="69">
        <f t="shared" si="1"/>
        <v>0</v>
      </c>
      <c r="G12" s="66">
        <f t="shared" si="2"/>
        <v>0</v>
      </c>
      <c r="H12" s="66">
        <f t="shared" si="3"/>
        <v>0</v>
      </c>
      <c r="I12" s="196"/>
      <c r="J12" s="52"/>
      <c r="K12" s="3"/>
      <c r="L12" s="3"/>
      <c r="M12" s="3"/>
      <c r="N12" s="3"/>
      <c r="O12" s="3"/>
      <c r="P12" s="3"/>
      <c r="Q12" s="3"/>
      <c r="R12" s="3"/>
      <c r="S12" s="3"/>
      <c r="T12" s="3"/>
      <c r="U12" s="3"/>
      <c r="V12" s="3"/>
    </row>
    <row r="13" spans="1:22" x14ac:dyDescent="0.25">
      <c r="A13" s="70"/>
      <c r="B13" s="65" t="str">
        <f>'Budget &amp; Specifications'!A36</f>
        <v>Marketing:</v>
      </c>
      <c r="C13" s="66">
        <f>'Budget &amp; Specifications'!F36</f>
        <v>0</v>
      </c>
      <c r="D13" s="71">
        <f t="shared" si="0"/>
        <v>0</v>
      </c>
      <c r="E13" s="68">
        <f t="shared" si="4"/>
        <v>0</v>
      </c>
      <c r="F13" s="69">
        <f t="shared" si="1"/>
        <v>0</v>
      </c>
      <c r="G13" s="72">
        <f t="shared" si="2"/>
        <v>0</v>
      </c>
      <c r="H13" s="72">
        <f t="shared" si="3"/>
        <v>0</v>
      </c>
      <c r="I13" s="196"/>
      <c r="J13" s="52"/>
      <c r="K13" s="3"/>
      <c r="L13" s="3"/>
      <c r="M13" s="3"/>
      <c r="N13" s="3"/>
      <c r="O13" s="3"/>
      <c r="P13" s="3"/>
      <c r="Q13" s="3"/>
      <c r="R13" s="3"/>
      <c r="S13" s="3"/>
      <c r="T13" s="3"/>
      <c r="U13" s="3"/>
      <c r="V13" s="3"/>
    </row>
    <row r="14" spans="1:22" x14ac:dyDescent="0.25">
      <c r="A14" s="64"/>
      <c r="B14" s="65" t="str">
        <f>'Budget &amp; Specifications'!A37</f>
        <v>Builders Risk Insurance :</v>
      </c>
      <c r="C14" s="66">
        <f>'Budget &amp; Specifications'!F37</f>
        <v>0</v>
      </c>
      <c r="D14" s="67">
        <f t="shared" si="0"/>
        <v>0</v>
      </c>
      <c r="E14" s="68">
        <f t="shared" si="4"/>
        <v>0</v>
      </c>
      <c r="F14" s="69">
        <f t="shared" si="1"/>
        <v>0</v>
      </c>
      <c r="G14" s="66">
        <f t="shared" si="2"/>
        <v>0</v>
      </c>
      <c r="H14" s="66">
        <f t="shared" si="3"/>
        <v>0</v>
      </c>
      <c r="I14" s="196"/>
      <c r="J14" s="73"/>
      <c r="K14" s="3"/>
      <c r="L14" s="3"/>
      <c r="M14" s="3"/>
      <c r="N14" s="3"/>
      <c r="O14" s="3"/>
      <c r="P14" s="3"/>
      <c r="Q14" s="3"/>
      <c r="R14" s="3"/>
      <c r="S14" s="3"/>
      <c r="T14" s="3"/>
      <c r="U14" s="3"/>
      <c r="V14" s="3"/>
    </row>
    <row r="15" spans="1:22" x14ac:dyDescent="0.25">
      <c r="A15" s="64"/>
      <c r="B15" s="65" t="str">
        <f>'Budget &amp; Specifications'!A41</f>
        <v>Management/ Developer Fee:</v>
      </c>
      <c r="C15" s="66">
        <f>'Budget &amp; Specifications'!F41</f>
        <v>0</v>
      </c>
      <c r="D15" s="67">
        <f t="shared" si="0"/>
        <v>0</v>
      </c>
      <c r="E15" s="68">
        <f t="shared" si="4"/>
        <v>0</v>
      </c>
      <c r="F15" s="69">
        <f t="shared" si="1"/>
        <v>0</v>
      </c>
      <c r="G15" s="66">
        <f t="shared" si="2"/>
        <v>0</v>
      </c>
      <c r="H15" s="66">
        <f t="shared" si="3"/>
        <v>0</v>
      </c>
      <c r="I15" s="196"/>
      <c r="J15" s="73"/>
      <c r="K15" s="3"/>
      <c r="L15" s="3"/>
      <c r="M15" s="3"/>
      <c r="N15" s="3"/>
      <c r="O15" s="3"/>
      <c r="P15" s="3"/>
      <c r="Q15" s="3"/>
      <c r="R15" s="3"/>
      <c r="S15" s="3"/>
      <c r="T15" s="3"/>
      <c r="U15" s="3"/>
      <c r="V15" s="3"/>
    </row>
    <row r="16" spans="1:22" x14ac:dyDescent="0.25">
      <c r="A16" s="64"/>
      <c r="B16" s="65" t="str">
        <f>'Budget &amp; Specifications'!A42</f>
        <v>General Contractor Fee:</v>
      </c>
      <c r="C16" s="66">
        <f>'Budget &amp; Specifications'!F42</f>
        <v>0</v>
      </c>
      <c r="D16" s="67">
        <f t="shared" si="0"/>
        <v>0</v>
      </c>
      <c r="E16" s="68">
        <f t="shared" si="4"/>
        <v>0</v>
      </c>
      <c r="F16" s="69">
        <f t="shared" si="1"/>
        <v>0</v>
      </c>
      <c r="G16" s="66">
        <f t="shared" si="2"/>
        <v>0</v>
      </c>
      <c r="H16" s="66">
        <f t="shared" si="3"/>
        <v>0</v>
      </c>
      <c r="I16" s="196"/>
      <c r="J16" s="73"/>
      <c r="K16" s="3"/>
      <c r="L16" s="3"/>
      <c r="M16" s="3"/>
      <c r="N16" s="3"/>
      <c r="O16" s="3"/>
      <c r="P16" s="3"/>
      <c r="Q16" s="3"/>
      <c r="R16" s="3"/>
      <c r="S16" s="3"/>
      <c r="T16" s="3"/>
      <c r="U16" s="3"/>
      <c r="V16" s="3"/>
    </row>
    <row r="17" spans="1:22" ht="13.8" thickBot="1" x14ac:dyDescent="0.3">
      <c r="A17" s="64"/>
      <c r="B17" s="65" t="str">
        <f>'Budget &amp; Specifications'!A43</f>
        <v>Survey:</v>
      </c>
      <c r="C17" s="66">
        <f>'Budget &amp; Specifications'!F43</f>
        <v>0</v>
      </c>
      <c r="D17" s="67">
        <f t="shared" si="0"/>
        <v>0</v>
      </c>
      <c r="E17" s="68">
        <f t="shared" si="4"/>
        <v>0</v>
      </c>
      <c r="F17" s="69">
        <f t="shared" si="1"/>
        <v>0</v>
      </c>
      <c r="G17" s="66">
        <f t="shared" si="2"/>
        <v>0</v>
      </c>
      <c r="H17" s="66">
        <f t="shared" si="3"/>
        <v>0</v>
      </c>
      <c r="I17" s="197"/>
      <c r="J17" s="73"/>
      <c r="K17" s="3"/>
      <c r="L17" s="3"/>
      <c r="M17" s="3"/>
      <c r="N17" s="3"/>
      <c r="O17" s="3"/>
      <c r="P17" s="3"/>
      <c r="Q17" s="3"/>
      <c r="R17" s="3"/>
      <c r="S17" s="3"/>
      <c r="T17" s="3"/>
      <c r="U17" s="3"/>
      <c r="V17" s="3"/>
    </row>
    <row r="18" spans="1:22" x14ac:dyDescent="0.25">
      <c r="A18" s="204" t="s">
        <v>35</v>
      </c>
      <c r="B18" s="204" t="s">
        <v>36</v>
      </c>
      <c r="C18" s="204" t="s">
        <v>38</v>
      </c>
      <c r="D18" s="206" t="s">
        <v>21</v>
      </c>
      <c r="E18" s="208" t="s">
        <v>23</v>
      </c>
      <c r="F18" s="208" t="s">
        <v>163</v>
      </c>
      <c r="G18" s="204" t="s">
        <v>37</v>
      </c>
      <c r="H18" s="204" t="s">
        <v>39</v>
      </c>
      <c r="I18" s="204"/>
      <c r="J18" s="204" t="s">
        <v>28</v>
      </c>
      <c r="K18" s="202" t="s">
        <v>40</v>
      </c>
      <c r="L18" s="202" t="s">
        <v>0</v>
      </c>
      <c r="M18" s="202" t="s">
        <v>1</v>
      </c>
      <c r="N18" s="202" t="s">
        <v>2</v>
      </c>
      <c r="O18" s="202" t="s">
        <v>3</v>
      </c>
      <c r="P18" s="202" t="s">
        <v>4</v>
      </c>
      <c r="Q18" s="202" t="s">
        <v>5</v>
      </c>
      <c r="R18" s="202" t="s">
        <v>6</v>
      </c>
      <c r="S18" s="202" t="s">
        <v>7</v>
      </c>
      <c r="T18" s="202" t="s">
        <v>8</v>
      </c>
      <c r="U18" s="202" t="s">
        <v>19</v>
      </c>
      <c r="V18" s="202" t="s">
        <v>20</v>
      </c>
    </row>
    <row r="19" spans="1:22" ht="13.8" thickBot="1" x14ac:dyDescent="0.3">
      <c r="A19" s="205"/>
      <c r="B19" s="205"/>
      <c r="C19" s="205"/>
      <c r="D19" s="207"/>
      <c r="E19" s="209"/>
      <c r="F19" s="209"/>
      <c r="G19" s="205"/>
      <c r="H19" s="205"/>
      <c r="I19" s="205"/>
      <c r="J19" s="205"/>
      <c r="K19" s="203"/>
      <c r="L19" s="203"/>
      <c r="M19" s="203"/>
      <c r="N19" s="203"/>
      <c r="O19" s="203"/>
      <c r="P19" s="203"/>
      <c r="Q19" s="203"/>
      <c r="R19" s="203"/>
      <c r="S19" s="203"/>
      <c r="T19" s="203"/>
      <c r="U19" s="203"/>
      <c r="V19" s="203"/>
    </row>
    <row r="20" spans="1:22" ht="13.8" x14ac:dyDescent="0.25">
      <c r="A20" s="54" t="s">
        <v>30</v>
      </c>
      <c r="B20" s="55"/>
      <c r="C20" s="74"/>
      <c r="D20" s="57"/>
      <c r="E20" s="58"/>
      <c r="F20" s="58"/>
      <c r="G20" s="60"/>
      <c r="H20" s="61"/>
      <c r="I20" s="75"/>
      <c r="J20" s="62"/>
      <c r="K20" s="63"/>
      <c r="L20" s="63"/>
      <c r="M20" s="63"/>
      <c r="N20" s="63"/>
      <c r="O20" s="63"/>
      <c r="P20" s="63"/>
      <c r="Q20" s="63"/>
      <c r="R20" s="63"/>
      <c r="S20" s="63"/>
      <c r="T20" s="63"/>
      <c r="U20" s="63"/>
      <c r="V20" s="63"/>
    </row>
    <row r="21" spans="1:22" x14ac:dyDescent="0.25">
      <c r="A21" s="64"/>
      <c r="B21" s="76" t="str">
        <f>'Budget &amp; Specifications'!A52</f>
        <v>Demolition:</v>
      </c>
      <c r="C21" s="66">
        <f>'Budget &amp; Specifications'!F52</f>
        <v>0</v>
      </c>
      <c r="D21" s="67">
        <f t="shared" ref="D21:D26" si="5">IF(C21=0,0,C21/$C$92)</f>
        <v>0</v>
      </c>
      <c r="E21" s="68">
        <f t="shared" ref="E21:E39" si="6">IF($C$3=0,0,C21/$C$3)</f>
        <v>0</v>
      </c>
      <c r="F21" s="69">
        <f t="shared" ref="F21:F39" si="7">IF(C21=0,0,(G21/C21))</f>
        <v>0</v>
      </c>
      <c r="G21" s="66">
        <f t="shared" ref="G21:G41" si="8">SUM(K21:V21)</f>
        <v>0</v>
      </c>
      <c r="H21" s="66">
        <f t="shared" ref="H21:H39" si="9">C21-G21</f>
        <v>0</v>
      </c>
      <c r="I21" s="198"/>
      <c r="J21" s="52"/>
      <c r="K21" s="3"/>
      <c r="L21" s="3"/>
      <c r="M21" s="3"/>
      <c r="N21" s="3"/>
      <c r="O21" s="3"/>
      <c r="P21" s="3"/>
      <c r="Q21" s="3"/>
      <c r="R21" s="3"/>
      <c r="S21" s="3"/>
      <c r="T21" s="3"/>
      <c r="U21" s="3"/>
      <c r="V21" s="3"/>
    </row>
    <row r="22" spans="1:22" x14ac:dyDescent="0.25">
      <c r="A22" s="64"/>
      <c r="B22" s="76" t="str">
        <f>'Budget &amp; Specifications'!A53</f>
        <v>Site Work/ Prep:</v>
      </c>
      <c r="C22" s="66">
        <f>'Budget &amp; Specifications'!F53</f>
        <v>0</v>
      </c>
      <c r="D22" s="67">
        <f t="shared" si="5"/>
        <v>0</v>
      </c>
      <c r="E22" s="68">
        <f t="shared" si="6"/>
        <v>0</v>
      </c>
      <c r="F22" s="69">
        <f t="shared" si="7"/>
        <v>0</v>
      </c>
      <c r="G22" s="66">
        <f t="shared" si="8"/>
        <v>0</v>
      </c>
      <c r="H22" s="66">
        <f t="shared" si="9"/>
        <v>0</v>
      </c>
      <c r="I22" s="199"/>
      <c r="J22" s="52"/>
      <c r="K22" s="3"/>
      <c r="L22" s="3"/>
      <c r="M22" s="3"/>
      <c r="N22" s="3"/>
      <c r="O22" s="3"/>
      <c r="P22" s="3"/>
      <c r="Q22" s="3"/>
      <c r="R22" s="3"/>
      <c r="S22" s="3"/>
      <c r="T22" s="3"/>
      <c r="U22" s="3"/>
      <c r="V22" s="3"/>
    </row>
    <row r="23" spans="1:22" x14ac:dyDescent="0.25">
      <c r="A23" s="64"/>
      <c r="B23" s="76" t="str">
        <f>'Budget &amp; Specifications'!A54</f>
        <v>Foundation:</v>
      </c>
      <c r="C23" s="66">
        <f>'Budget &amp; Specifications'!F54</f>
        <v>0</v>
      </c>
      <c r="D23" s="67">
        <f t="shared" si="5"/>
        <v>0</v>
      </c>
      <c r="E23" s="68">
        <f>IF($C$3=0,0,C23/$C$3)</f>
        <v>0</v>
      </c>
      <c r="F23" s="69">
        <f>IF(C23=0,0,(G23/C23))</f>
        <v>0</v>
      </c>
      <c r="G23" s="66">
        <f t="shared" si="8"/>
        <v>0</v>
      </c>
      <c r="H23" s="66">
        <f>C23-G23</f>
        <v>0</v>
      </c>
      <c r="I23" s="199"/>
      <c r="J23" s="52"/>
      <c r="K23" s="3"/>
      <c r="L23" s="3"/>
      <c r="M23" s="3"/>
      <c r="N23" s="3"/>
      <c r="O23" s="3"/>
      <c r="P23" s="3"/>
      <c r="Q23" s="3"/>
      <c r="R23" s="3"/>
      <c r="S23" s="3"/>
      <c r="T23" s="3"/>
      <c r="U23" s="3"/>
      <c r="V23" s="3"/>
    </row>
    <row r="24" spans="1:22" x14ac:dyDescent="0.25">
      <c r="A24" s="64"/>
      <c r="B24" s="76" t="str">
        <f>'Budget &amp; Specifications'!A55</f>
        <v>Other:</v>
      </c>
      <c r="C24" s="66">
        <f>'Budget &amp; Specifications'!F55</f>
        <v>0</v>
      </c>
      <c r="D24" s="67">
        <f t="shared" si="5"/>
        <v>0</v>
      </c>
      <c r="E24" s="68">
        <f t="shared" si="6"/>
        <v>0</v>
      </c>
      <c r="F24" s="69">
        <f t="shared" si="7"/>
        <v>0</v>
      </c>
      <c r="G24" s="66">
        <f t="shared" si="8"/>
        <v>0</v>
      </c>
      <c r="H24" s="66">
        <f t="shared" si="9"/>
        <v>0</v>
      </c>
      <c r="I24" s="199"/>
      <c r="J24" s="52"/>
      <c r="K24" s="3"/>
      <c r="L24" s="3"/>
      <c r="M24" s="3"/>
      <c r="N24" s="3"/>
      <c r="O24" s="3"/>
      <c r="P24" s="3"/>
      <c r="Q24" s="3"/>
      <c r="R24" s="3"/>
      <c r="S24" s="3"/>
      <c r="T24" s="3"/>
      <c r="U24" s="3"/>
      <c r="V24" s="3"/>
    </row>
    <row r="25" spans="1:22" x14ac:dyDescent="0.25">
      <c r="A25" s="64"/>
      <c r="B25" s="76" t="str">
        <f>'Budget &amp; Specifications'!A59</f>
        <v>Roofing:</v>
      </c>
      <c r="C25" s="66">
        <f>'Budget &amp; Specifications'!F59</f>
        <v>0</v>
      </c>
      <c r="D25" s="67">
        <f t="shared" si="5"/>
        <v>0</v>
      </c>
      <c r="E25" s="68">
        <f t="shared" si="6"/>
        <v>0</v>
      </c>
      <c r="F25" s="69">
        <f t="shared" si="7"/>
        <v>0</v>
      </c>
      <c r="G25" s="66">
        <f t="shared" si="8"/>
        <v>0</v>
      </c>
      <c r="H25" s="66">
        <f t="shared" si="9"/>
        <v>0</v>
      </c>
      <c r="I25" s="199"/>
      <c r="J25" s="52"/>
      <c r="K25" s="3"/>
      <c r="L25" s="3"/>
      <c r="M25" s="3"/>
      <c r="N25" s="3"/>
      <c r="O25" s="3"/>
      <c r="P25" s="3"/>
      <c r="Q25" s="3"/>
      <c r="R25" s="3"/>
      <c r="S25" s="3"/>
      <c r="T25" s="3"/>
      <c r="U25" s="3"/>
      <c r="V25" s="3"/>
    </row>
    <row r="26" spans="1:22" x14ac:dyDescent="0.25">
      <c r="A26" s="64"/>
      <c r="B26" s="76" t="str">
        <f>'Budget &amp; Specifications'!A60</f>
        <v>Framing:</v>
      </c>
      <c r="C26" s="66">
        <f>'Budget &amp; Specifications'!F60</f>
        <v>0</v>
      </c>
      <c r="D26" s="67">
        <f t="shared" si="5"/>
        <v>0</v>
      </c>
      <c r="E26" s="68">
        <f t="shared" si="6"/>
        <v>0</v>
      </c>
      <c r="F26" s="69">
        <f t="shared" si="7"/>
        <v>0</v>
      </c>
      <c r="G26" s="66">
        <f t="shared" si="8"/>
        <v>0</v>
      </c>
      <c r="H26" s="66">
        <f t="shared" si="9"/>
        <v>0</v>
      </c>
      <c r="I26" s="199"/>
      <c r="J26" s="52"/>
      <c r="K26" s="3"/>
      <c r="L26" s="3"/>
      <c r="M26" s="3"/>
      <c r="N26" s="3"/>
      <c r="O26" s="3"/>
      <c r="P26" s="3"/>
      <c r="Q26" s="3"/>
      <c r="R26" s="3"/>
      <c r="S26" s="3"/>
      <c r="T26" s="3"/>
      <c r="U26" s="3"/>
      <c r="V26" s="3"/>
    </row>
    <row r="27" spans="1:22" x14ac:dyDescent="0.25">
      <c r="A27" s="64"/>
      <c r="B27" s="76" t="str">
        <f>'Budget &amp; Specifications'!A61</f>
        <v>Decking:</v>
      </c>
      <c r="C27" s="66">
        <f>'Budget &amp; Specifications'!F61</f>
        <v>0</v>
      </c>
      <c r="D27" s="67">
        <f>IF(C27=0,0,C27/$C$92)</f>
        <v>0</v>
      </c>
      <c r="E27" s="68">
        <f>IF($C$3=0,0,C27/$C$3)</f>
        <v>0</v>
      </c>
      <c r="F27" s="69">
        <f>IF(C27=0,0,(G27/C27))</f>
        <v>0</v>
      </c>
      <c r="G27" s="66">
        <f t="shared" si="8"/>
        <v>0</v>
      </c>
      <c r="H27" s="66">
        <f>C27-G27</f>
        <v>0</v>
      </c>
      <c r="I27" s="199"/>
      <c r="J27" s="52"/>
      <c r="K27" s="3"/>
      <c r="L27" s="3"/>
      <c r="M27" s="3"/>
      <c r="N27" s="3"/>
      <c r="O27" s="3"/>
      <c r="P27" s="3"/>
      <c r="Q27" s="3"/>
      <c r="R27" s="3"/>
      <c r="S27" s="3"/>
      <c r="T27" s="3"/>
      <c r="U27" s="3"/>
      <c r="V27" s="3"/>
    </row>
    <row r="28" spans="1:22" x14ac:dyDescent="0.25">
      <c r="A28" s="64"/>
      <c r="B28" s="76" t="str">
        <f>'Budget &amp; Specifications'!A62</f>
        <v>Siding:</v>
      </c>
      <c r="C28" s="66">
        <f>'Budget &amp; Specifications'!F62</f>
        <v>0</v>
      </c>
      <c r="D28" s="67">
        <f>IF(C28=0,0,C28/$C$92)</f>
        <v>0</v>
      </c>
      <c r="E28" s="68">
        <f>IF($C$3=0,0,C28/$C$3)</f>
        <v>0</v>
      </c>
      <c r="F28" s="69">
        <f>IF(C28=0,0,(G28/C28))</f>
        <v>0</v>
      </c>
      <c r="G28" s="66">
        <f t="shared" si="8"/>
        <v>0</v>
      </c>
      <c r="H28" s="66">
        <f>C28-G28</f>
        <v>0</v>
      </c>
      <c r="I28" s="199"/>
      <c r="J28" s="52"/>
      <c r="K28" s="3"/>
      <c r="L28" s="3"/>
      <c r="M28" s="3"/>
      <c r="N28" s="3"/>
      <c r="O28" s="3"/>
      <c r="P28" s="3"/>
      <c r="Q28" s="3"/>
      <c r="R28" s="3"/>
      <c r="S28" s="3"/>
      <c r="T28" s="3"/>
      <c r="U28" s="3"/>
      <c r="V28" s="3"/>
    </row>
    <row r="29" spans="1:22" x14ac:dyDescent="0.25">
      <c r="A29" s="64"/>
      <c r="B29" s="76" t="str">
        <f>'Budget &amp; Specifications'!A63</f>
        <v>Facsia/ Soffit/ Cornice:</v>
      </c>
      <c r="C29" s="66">
        <f>'Budget &amp; Specifications'!F63</f>
        <v>0</v>
      </c>
      <c r="D29" s="67">
        <f>IF(C29=0,0,C29/$C$92)</f>
        <v>0</v>
      </c>
      <c r="E29" s="68">
        <f>IF($C$3=0,0,C29/$C$3)</f>
        <v>0</v>
      </c>
      <c r="F29" s="69">
        <f>IF(C29=0,0,(G29/C29))</f>
        <v>0</v>
      </c>
      <c r="G29" s="66">
        <f t="shared" si="8"/>
        <v>0</v>
      </c>
      <c r="H29" s="66">
        <f>C29-G29</f>
        <v>0</v>
      </c>
      <c r="I29" s="199"/>
      <c r="J29" s="52"/>
      <c r="K29" s="3"/>
      <c r="L29" s="3"/>
      <c r="M29" s="3"/>
      <c r="N29" s="3"/>
      <c r="O29" s="3"/>
      <c r="P29" s="3"/>
      <c r="Q29" s="3"/>
      <c r="R29" s="3"/>
      <c r="S29" s="3"/>
      <c r="T29" s="3"/>
      <c r="U29" s="3"/>
      <c r="V29" s="3"/>
    </row>
    <row r="30" spans="1:22" x14ac:dyDescent="0.25">
      <c r="A30" s="64"/>
      <c r="B30" s="76" t="str">
        <f>'Budget &amp; Specifications'!A64</f>
        <v>Exterior Doors:</v>
      </c>
      <c r="C30" s="66">
        <f>'Budget &amp; Specifications'!F64</f>
        <v>0</v>
      </c>
      <c r="D30" s="67">
        <f>IF(C30=0,0,C30/$C$92)</f>
        <v>0</v>
      </c>
      <c r="E30" s="68">
        <f>IF($C$3=0,0,C30/$C$3)</f>
        <v>0</v>
      </c>
      <c r="F30" s="69">
        <f>IF(C30=0,0,(G30/C30))</f>
        <v>0</v>
      </c>
      <c r="G30" s="66">
        <f t="shared" si="8"/>
        <v>0</v>
      </c>
      <c r="H30" s="66">
        <f>C30-G30</f>
        <v>0</v>
      </c>
      <c r="I30" s="199"/>
      <c r="J30" s="52"/>
      <c r="K30" s="3"/>
      <c r="L30" s="3"/>
      <c r="M30" s="3"/>
      <c r="N30" s="3"/>
      <c r="O30" s="3"/>
      <c r="P30" s="3"/>
      <c r="Q30" s="3"/>
      <c r="R30" s="3"/>
      <c r="S30" s="3"/>
      <c r="T30" s="3"/>
      <c r="U30" s="3"/>
      <c r="V30" s="3"/>
    </row>
    <row r="31" spans="1:22" x14ac:dyDescent="0.25">
      <c r="A31" s="64"/>
      <c r="B31" s="76" t="str">
        <f>'Budget &amp; Specifications'!A65</f>
        <v>Garage Doors:</v>
      </c>
      <c r="C31" s="66">
        <f>'Budget &amp; Specifications'!F65</f>
        <v>0</v>
      </c>
      <c r="D31" s="67">
        <f>IF(C31=0,0,C31/$C$92)</f>
        <v>0</v>
      </c>
      <c r="E31" s="68">
        <f>IF($C$3=0,0,C31/$C$3)</f>
        <v>0</v>
      </c>
      <c r="F31" s="69">
        <f>IF(C31=0,0,(G31/C31))</f>
        <v>0</v>
      </c>
      <c r="G31" s="66">
        <f t="shared" si="8"/>
        <v>0</v>
      </c>
      <c r="H31" s="66">
        <f>C31-G31</f>
        <v>0</v>
      </c>
      <c r="I31" s="199"/>
      <c r="J31" s="52"/>
      <c r="K31" s="3"/>
      <c r="L31" s="3"/>
      <c r="M31" s="3"/>
      <c r="N31" s="3"/>
      <c r="O31" s="3"/>
      <c r="P31" s="3"/>
      <c r="Q31" s="3"/>
      <c r="R31" s="3"/>
      <c r="S31" s="3"/>
      <c r="T31" s="3"/>
      <c r="U31" s="3"/>
      <c r="V31" s="3"/>
    </row>
    <row r="32" spans="1:22" x14ac:dyDescent="0.25">
      <c r="A32" s="64"/>
      <c r="B32" s="76" t="str">
        <f>'Budget &amp; Specifications'!A66</f>
        <v>SideWork:</v>
      </c>
      <c r="C32" s="66">
        <f>'Budget &amp; Specifications'!F66</f>
        <v>0</v>
      </c>
      <c r="D32" s="67">
        <f t="shared" ref="D32:D39" si="10">IF(C32=0,0,C32/$C$92)</f>
        <v>0</v>
      </c>
      <c r="E32" s="68">
        <f t="shared" si="6"/>
        <v>0</v>
      </c>
      <c r="F32" s="69">
        <f t="shared" si="7"/>
        <v>0</v>
      </c>
      <c r="G32" s="66">
        <f t="shared" si="8"/>
        <v>0</v>
      </c>
      <c r="H32" s="66">
        <f t="shared" si="9"/>
        <v>0</v>
      </c>
      <c r="I32" s="199"/>
      <c r="J32" s="52"/>
      <c r="K32" s="3"/>
      <c r="L32" s="3"/>
      <c r="M32" s="3"/>
      <c r="N32" s="3"/>
      <c r="O32" s="3"/>
      <c r="P32" s="3"/>
      <c r="Q32" s="3"/>
      <c r="R32" s="3"/>
      <c r="S32" s="3"/>
      <c r="T32" s="3"/>
      <c r="U32" s="3"/>
      <c r="V32" s="3"/>
    </row>
    <row r="33" spans="1:22" x14ac:dyDescent="0.25">
      <c r="A33" s="64"/>
      <c r="B33" s="76" t="str">
        <f>'Budget &amp; Specifications'!A70</f>
        <v>HVAC Rough:</v>
      </c>
      <c r="C33" s="66">
        <f>'Budget &amp; Specifications'!F70</f>
        <v>0</v>
      </c>
      <c r="D33" s="67">
        <f t="shared" si="10"/>
        <v>0</v>
      </c>
      <c r="E33" s="68">
        <f t="shared" si="6"/>
        <v>0</v>
      </c>
      <c r="F33" s="69">
        <f t="shared" si="7"/>
        <v>0</v>
      </c>
      <c r="G33" s="66">
        <f t="shared" si="8"/>
        <v>0</v>
      </c>
      <c r="H33" s="66">
        <f t="shared" si="9"/>
        <v>0</v>
      </c>
      <c r="I33" s="199"/>
      <c r="J33" s="52"/>
      <c r="K33" s="3"/>
      <c r="L33" s="3"/>
      <c r="M33" s="3"/>
      <c r="N33" s="3"/>
      <c r="O33" s="3"/>
      <c r="P33" s="3"/>
      <c r="Q33" s="3"/>
      <c r="R33" s="3"/>
      <c r="S33" s="3"/>
      <c r="T33" s="3"/>
      <c r="U33" s="3"/>
      <c r="V33" s="3"/>
    </row>
    <row r="34" spans="1:22" x14ac:dyDescent="0.25">
      <c r="A34" s="64"/>
      <c r="B34" s="76" t="str">
        <f>'Budget &amp; Specifications'!A71</f>
        <v>HVAC Trim Out:</v>
      </c>
      <c r="C34" s="66">
        <f>'Budget &amp; Specifications'!F71</f>
        <v>0</v>
      </c>
      <c r="D34" s="67">
        <f t="shared" si="10"/>
        <v>0</v>
      </c>
      <c r="E34" s="68">
        <f t="shared" si="6"/>
        <v>0</v>
      </c>
      <c r="F34" s="69">
        <f t="shared" si="7"/>
        <v>0</v>
      </c>
      <c r="G34" s="66">
        <f t="shared" si="8"/>
        <v>0</v>
      </c>
      <c r="H34" s="66">
        <f t="shared" si="9"/>
        <v>0</v>
      </c>
      <c r="I34" s="199"/>
      <c r="J34" s="52"/>
      <c r="K34" s="3"/>
      <c r="L34" s="3"/>
      <c r="M34" s="3"/>
      <c r="N34" s="3"/>
      <c r="O34" s="3"/>
      <c r="P34" s="3"/>
      <c r="Q34" s="3"/>
      <c r="R34" s="3"/>
      <c r="S34" s="3"/>
      <c r="T34" s="3"/>
      <c r="U34" s="3"/>
      <c r="V34" s="3"/>
    </row>
    <row r="35" spans="1:22" x14ac:dyDescent="0.25">
      <c r="A35" s="64"/>
      <c r="B35" s="76" t="str">
        <f>'Budget &amp; Specifications'!A72</f>
        <v>Electrical Service:</v>
      </c>
      <c r="C35" s="66">
        <f>'Budget &amp; Specifications'!F72</f>
        <v>0</v>
      </c>
      <c r="D35" s="67">
        <f t="shared" si="10"/>
        <v>0</v>
      </c>
      <c r="E35" s="68">
        <f t="shared" si="6"/>
        <v>0</v>
      </c>
      <c r="F35" s="69">
        <f t="shared" si="7"/>
        <v>0</v>
      </c>
      <c r="G35" s="66">
        <f t="shared" si="8"/>
        <v>0</v>
      </c>
      <c r="H35" s="66">
        <f t="shared" si="9"/>
        <v>0</v>
      </c>
      <c r="I35" s="199"/>
      <c r="J35" s="52"/>
      <c r="K35" s="3"/>
      <c r="L35" s="3"/>
      <c r="M35" s="3"/>
      <c r="N35" s="3"/>
      <c r="O35" s="3"/>
      <c r="P35" s="3"/>
      <c r="Q35" s="3"/>
      <c r="R35" s="3"/>
      <c r="S35" s="3"/>
      <c r="T35" s="3"/>
      <c r="U35" s="3"/>
      <c r="V35" s="3"/>
    </row>
    <row r="36" spans="1:22" x14ac:dyDescent="0.25">
      <c r="A36" s="64"/>
      <c r="B36" s="76" t="s">
        <v>61</v>
      </c>
      <c r="C36" s="66">
        <f>'Budget &amp; Specifications'!F73</f>
        <v>0</v>
      </c>
      <c r="D36" s="67">
        <f t="shared" si="10"/>
        <v>0</v>
      </c>
      <c r="E36" s="68">
        <f t="shared" si="6"/>
        <v>0</v>
      </c>
      <c r="F36" s="69">
        <f t="shared" si="7"/>
        <v>0</v>
      </c>
      <c r="G36" s="66">
        <f t="shared" si="8"/>
        <v>0</v>
      </c>
      <c r="H36" s="66">
        <f t="shared" si="9"/>
        <v>0</v>
      </c>
      <c r="I36" s="199"/>
      <c r="J36" s="52"/>
      <c r="K36" s="3"/>
      <c r="L36" s="3"/>
      <c r="M36" s="3"/>
      <c r="N36" s="3"/>
      <c r="O36" s="3"/>
      <c r="P36" s="3"/>
      <c r="Q36" s="3"/>
      <c r="R36" s="3"/>
      <c r="S36" s="3"/>
      <c r="T36" s="3"/>
      <c r="U36" s="3"/>
      <c r="V36" s="3"/>
    </row>
    <row r="37" spans="1:22" x14ac:dyDescent="0.25">
      <c r="A37" s="64"/>
      <c r="B37" s="76" t="s">
        <v>64</v>
      </c>
      <c r="C37" s="66">
        <f>'Budget &amp; Specifications'!F74</f>
        <v>0</v>
      </c>
      <c r="D37" s="67">
        <f t="shared" si="10"/>
        <v>0</v>
      </c>
      <c r="E37" s="68">
        <f t="shared" si="6"/>
        <v>0</v>
      </c>
      <c r="F37" s="69">
        <f t="shared" si="7"/>
        <v>0</v>
      </c>
      <c r="G37" s="66">
        <f t="shared" si="8"/>
        <v>0</v>
      </c>
      <c r="H37" s="66">
        <f t="shared" si="9"/>
        <v>0</v>
      </c>
      <c r="I37" s="199"/>
      <c r="J37" s="52"/>
      <c r="K37" s="3"/>
      <c r="L37" s="3"/>
      <c r="M37" s="3"/>
      <c r="N37" s="3"/>
      <c r="O37" s="3"/>
      <c r="P37" s="3"/>
      <c r="Q37" s="3"/>
      <c r="R37" s="3"/>
      <c r="S37" s="3"/>
      <c r="T37" s="3"/>
      <c r="U37" s="3"/>
      <c r="V37" s="3"/>
    </row>
    <row r="38" spans="1:22" x14ac:dyDescent="0.25">
      <c r="A38" s="64"/>
      <c r="B38" s="76" t="s">
        <v>65</v>
      </c>
      <c r="C38" s="66">
        <f>'Budget &amp; Specifications'!F75</f>
        <v>0</v>
      </c>
      <c r="D38" s="67">
        <f t="shared" si="10"/>
        <v>0</v>
      </c>
      <c r="E38" s="68">
        <f t="shared" si="6"/>
        <v>0</v>
      </c>
      <c r="F38" s="69">
        <f t="shared" si="7"/>
        <v>0</v>
      </c>
      <c r="G38" s="66">
        <f t="shared" si="8"/>
        <v>0</v>
      </c>
      <c r="H38" s="66">
        <f t="shared" si="9"/>
        <v>0</v>
      </c>
      <c r="I38" s="199"/>
      <c r="J38" s="52"/>
      <c r="K38" s="3"/>
      <c r="L38" s="3"/>
      <c r="M38" s="3"/>
      <c r="N38" s="3"/>
      <c r="O38" s="3"/>
      <c r="P38" s="3"/>
      <c r="Q38" s="3"/>
      <c r="R38" s="3"/>
      <c r="S38" s="3"/>
      <c r="T38" s="3"/>
      <c r="U38" s="3"/>
      <c r="V38" s="3"/>
    </row>
    <row r="39" spans="1:22" x14ac:dyDescent="0.25">
      <c r="A39" s="64"/>
      <c r="B39" s="76" t="str">
        <f>'Budget &amp; Specifications'!A76</f>
        <v>Plumbing Top Out:</v>
      </c>
      <c r="C39" s="66">
        <f>'Budget &amp; Specifications'!F76</f>
        <v>0</v>
      </c>
      <c r="D39" s="67">
        <f t="shared" si="10"/>
        <v>0</v>
      </c>
      <c r="E39" s="68">
        <f t="shared" si="6"/>
        <v>0</v>
      </c>
      <c r="F39" s="69">
        <f t="shared" si="7"/>
        <v>0</v>
      </c>
      <c r="G39" s="66">
        <f t="shared" si="8"/>
        <v>0</v>
      </c>
      <c r="H39" s="66">
        <f t="shared" si="9"/>
        <v>0</v>
      </c>
      <c r="I39" s="199"/>
      <c r="J39" s="52"/>
      <c r="K39" s="3"/>
      <c r="L39" s="3"/>
      <c r="M39" s="3"/>
      <c r="N39" s="3"/>
      <c r="O39" s="3"/>
      <c r="P39" s="3"/>
      <c r="Q39" s="3"/>
      <c r="R39" s="3"/>
      <c r="S39" s="3"/>
      <c r="T39" s="3"/>
      <c r="U39" s="3"/>
      <c r="V39" s="3"/>
    </row>
    <row r="40" spans="1:22" x14ac:dyDescent="0.25">
      <c r="A40" s="64"/>
      <c r="B40" s="76" t="str">
        <f>'Budget &amp; Specifications'!A77</f>
        <v>Plumbing Final/ Fixtures:</v>
      </c>
      <c r="C40" s="66">
        <f>'Budget &amp; Specifications'!F77</f>
        <v>0</v>
      </c>
      <c r="D40" s="67">
        <f>IF(C40=0,0,C40/$C$92)</f>
        <v>0</v>
      </c>
      <c r="E40" s="68">
        <f>IF($C$3=0,0,C40/$C$3)</f>
        <v>0</v>
      </c>
      <c r="F40" s="69">
        <f>IF(C40=0,0,(G40/C40))</f>
        <v>0</v>
      </c>
      <c r="G40" s="66">
        <f t="shared" si="8"/>
        <v>0</v>
      </c>
      <c r="H40" s="66">
        <f>C40-G40</f>
        <v>0</v>
      </c>
      <c r="I40" s="199"/>
      <c r="J40" s="52"/>
      <c r="K40" s="3"/>
      <c r="L40" s="3"/>
      <c r="M40" s="3"/>
      <c r="N40" s="3"/>
      <c r="O40" s="3"/>
      <c r="P40" s="3"/>
      <c r="Q40" s="3"/>
      <c r="R40" s="3"/>
      <c r="S40" s="3"/>
      <c r="T40" s="3"/>
      <c r="U40" s="3"/>
      <c r="V40" s="3"/>
    </row>
    <row r="41" spans="1:22" ht="13.8" thickBot="1" x14ac:dyDescent="0.3">
      <c r="A41" s="64"/>
      <c r="B41" s="76" t="str">
        <f>'Budget &amp; Specifications'!A78</f>
        <v>Other:</v>
      </c>
      <c r="C41" s="66">
        <f>'Budget &amp; Specifications'!F78</f>
        <v>0</v>
      </c>
      <c r="D41" s="67">
        <f>IF(C41=0,0,C41/$C$92)</f>
        <v>0</v>
      </c>
      <c r="E41" s="68">
        <f>IF($C$3=0,0,C41/$C$3)</f>
        <v>0</v>
      </c>
      <c r="F41" s="69">
        <f>IF(C41=0,0,(G41/C41))</f>
        <v>0</v>
      </c>
      <c r="G41" s="66">
        <f t="shared" si="8"/>
        <v>0</v>
      </c>
      <c r="H41" s="66">
        <f>C41-G41</f>
        <v>0</v>
      </c>
      <c r="I41" s="200"/>
      <c r="J41" s="52"/>
      <c r="K41" s="3"/>
      <c r="L41" s="3"/>
      <c r="M41" s="3"/>
      <c r="N41" s="3"/>
      <c r="O41" s="3"/>
      <c r="P41" s="3"/>
      <c r="Q41" s="3"/>
      <c r="R41" s="3"/>
      <c r="S41" s="3"/>
      <c r="T41" s="3"/>
      <c r="U41" s="3"/>
      <c r="V41" s="3"/>
    </row>
    <row r="42" spans="1:22" x14ac:dyDescent="0.25">
      <c r="A42" s="204" t="s">
        <v>35</v>
      </c>
      <c r="B42" s="204" t="s">
        <v>36</v>
      </c>
      <c r="C42" s="204" t="s">
        <v>38</v>
      </c>
      <c r="D42" s="206" t="s">
        <v>21</v>
      </c>
      <c r="E42" s="208" t="s">
        <v>23</v>
      </c>
      <c r="F42" s="208" t="s">
        <v>163</v>
      </c>
      <c r="G42" s="204" t="s">
        <v>37</v>
      </c>
      <c r="H42" s="204" t="s">
        <v>39</v>
      </c>
      <c r="I42" s="204"/>
      <c r="J42" s="204" t="s">
        <v>28</v>
      </c>
      <c r="K42" s="202" t="s">
        <v>40</v>
      </c>
      <c r="L42" s="202" t="s">
        <v>0</v>
      </c>
      <c r="M42" s="202" t="s">
        <v>1</v>
      </c>
      <c r="N42" s="202" t="s">
        <v>2</v>
      </c>
      <c r="O42" s="202" t="s">
        <v>3</v>
      </c>
      <c r="P42" s="202" t="s">
        <v>4</v>
      </c>
      <c r="Q42" s="202" t="s">
        <v>5</v>
      </c>
      <c r="R42" s="202" t="s">
        <v>6</v>
      </c>
      <c r="S42" s="202" t="s">
        <v>7</v>
      </c>
      <c r="T42" s="202" t="s">
        <v>8</v>
      </c>
      <c r="U42" s="202" t="s">
        <v>19</v>
      </c>
      <c r="V42" s="202" t="s">
        <v>20</v>
      </c>
    </row>
    <row r="43" spans="1:22" ht="13.8" thickBot="1" x14ac:dyDescent="0.3">
      <c r="A43" s="205"/>
      <c r="B43" s="205"/>
      <c r="C43" s="205"/>
      <c r="D43" s="207"/>
      <c r="E43" s="209"/>
      <c r="F43" s="209"/>
      <c r="G43" s="205"/>
      <c r="H43" s="205"/>
      <c r="I43" s="205"/>
      <c r="J43" s="205"/>
      <c r="K43" s="203"/>
      <c r="L43" s="203"/>
      <c r="M43" s="203"/>
      <c r="N43" s="203"/>
      <c r="O43" s="203"/>
      <c r="P43" s="203"/>
      <c r="Q43" s="203"/>
      <c r="R43" s="203"/>
      <c r="S43" s="203"/>
      <c r="T43" s="203"/>
      <c r="U43" s="203"/>
      <c r="V43" s="203"/>
    </row>
    <row r="44" spans="1:22" ht="13.8" x14ac:dyDescent="0.25">
      <c r="A44" s="54" t="s">
        <v>30</v>
      </c>
      <c r="B44" s="55"/>
      <c r="C44" s="74"/>
      <c r="D44" s="57"/>
      <c r="E44" s="58"/>
      <c r="F44" s="58"/>
      <c r="G44" s="60"/>
      <c r="H44" s="61"/>
      <c r="I44" s="75"/>
      <c r="J44" s="62"/>
      <c r="K44" s="63"/>
      <c r="L44" s="63"/>
      <c r="M44" s="63"/>
      <c r="N44" s="63"/>
      <c r="O44" s="63"/>
      <c r="P44" s="63"/>
      <c r="Q44" s="63"/>
      <c r="R44" s="63"/>
      <c r="S44" s="63"/>
      <c r="T44" s="63"/>
      <c r="U44" s="63"/>
      <c r="V44" s="63"/>
    </row>
    <row r="45" spans="1:22" x14ac:dyDescent="0.25">
      <c r="A45" s="64"/>
      <c r="B45" s="76" t="str">
        <f>'Budget &amp; Specifications'!A83</f>
        <v>Windows:</v>
      </c>
      <c r="C45" s="66">
        <f>'Budget &amp; Specifications'!F83</f>
        <v>0</v>
      </c>
      <c r="D45" s="67">
        <f t="shared" ref="D45:D69" si="11">IF(C45=0,0,C45/$C$92)</f>
        <v>0</v>
      </c>
      <c r="E45" s="68">
        <f>IF($C$3=0,0,C45/$C$3)</f>
        <v>0</v>
      </c>
      <c r="F45" s="69">
        <f>IF(C45=0,0,(G45/C45))</f>
        <v>0</v>
      </c>
      <c r="G45" s="66">
        <f t="shared" ref="G45:G70" si="12">SUM(K45:V45)</f>
        <v>0</v>
      </c>
      <c r="H45" s="66">
        <f>C45-G45</f>
        <v>0</v>
      </c>
      <c r="I45" s="77"/>
      <c r="J45" s="52"/>
      <c r="K45" s="3"/>
      <c r="L45" s="3"/>
      <c r="M45" s="3"/>
      <c r="N45" s="3"/>
      <c r="O45" s="3"/>
      <c r="P45" s="3"/>
      <c r="Q45" s="3"/>
      <c r="R45" s="3"/>
      <c r="S45" s="3"/>
      <c r="T45" s="3"/>
      <c r="U45" s="3"/>
      <c r="V45" s="3"/>
    </row>
    <row r="46" spans="1:22" x14ac:dyDescent="0.25">
      <c r="A46" s="64"/>
      <c r="B46" s="76" t="str">
        <f>'Budget &amp; Specifications'!A84</f>
        <v>Interior Doors:</v>
      </c>
      <c r="C46" s="66">
        <f>'Budget &amp; Specifications'!F84</f>
        <v>0</v>
      </c>
      <c r="D46" s="67">
        <f t="shared" si="11"/>
        <v>0</v>
      </c>
      <c r="E46" s="68">
        <f t="shared" ref="E46:E69" si="13">IF($C$3=0,0,C46/$C$3)</f>
        <v>0</v>
      </c>
      <c r="F46" s="69">
        <f t="shared" ref="F46:F69" si="14">IF(C46=0,0,(G46/C46))</f>
        <v>0</v>
      </c>
      <c r="G46" s="66">
        <f t="shared" si="12"/>
        <v>0</v>
      </c>
      <c r="H46" s="66">
        <f t="shared" ref="H46:H69" si="15">C46-G46</f>
        <v>0</v>
      </c>
      <c r="I46" s="78"/>
      <c r="J46" s="52"/>
      <c r="K46" s="3"/>
      <c r="L46" s="3"/>
      <c r="M46" s="3"/>
      <c r="N46" s="3"/>
      <c r="O46" s="3"/>
      <c r="P46" s="3"/>
      <c r="Q46" s="3"/>
      <c r="R46" s="3"/>
      <c r="S46" s="3"/>
      <c r="T46" s="3"/>
      <c r="U46" s="3"/>
      <c r="V46" s="3"/>
    </row>
    <row r="47" spans="1:22" x14ac:dyDescent="0.25">
      <c r="A47" s="64"/>
      <c r="B47" s="76" t="str">
        <f>'Budget &amp; Specifications'!A85</f>
        <v>Interior Trim:</v>
      </c>
      <c r="C47" s="66">
        <f>'Budget &amp; Specifications'!F85</f>
        <v>0</v>
      </c>
      <c r="D47" s="67">
        <f t="shared" si="11"/>
        <v>0</v>
      </c>
      <c r="E47" s="68">
        <f t="shared" si="13"/>
        <v>0</v>
      </c>
      <c r="F47" s="69">
        <f t="shared" si="14"/>
        <v>0</v>
      </c>
      <c r="G47" s="66">
        <f t="shared" si="12"/>
        <v>0</v>
      </c>
      <c r="H47" s="66">
        <f t="shared" si="15"/>
        <v>0</v>
      </c>
      <c r="I47" s="78"/>
      <c r="J47" s="52"/>
      <c r="K47" s="3"/>
      <c r="L47" s="3"/>
      <c r="M47" s="3"/>
      <c r="N47" s="3"/>
      <c r="O47" s="3"/>
      <c r="P47" s="3"/>
      <c r="Q47" s="3"/>
      <c r="R47" s="3"/>
      <c r="S47" s="3"/>
      <c r="T47" s="3"/>
      <c r="U47" s="3"/>
      <c r="V47" s="3"/>
    </row>
    <row r="48" spans="1:22" x14ac:dyDescent="0.25">
      <c r="A48" s="64"/>
      <c r="B48" s="76" t="str">
        <f>'Budget &amp; Specifications'!A86</f>
        <v>Insulation:</v>
      </c>
      <c r="C48" s="66">
        <f>'Budget &amp; Specifications'!F86</f>
        <v>0</v>
      </c>
      <c r="D48" s="67">
        <f t="shared" si="11"/>
        <v>0</v>
      </c>
      <c r="E48" s="68">
        <f t="shared" si="13"/>
        <v>0</v>
      </c>
      <c r="F48" s="69">
        <f t="shared" si="14"/>
        <v>0</v>
      </c>
      <c r="G48" s="66">
        <f t="shared" si="12"/>
        <v>0</v>
      </c>
      <c r="H48" s="66">
        <f t="shared" si="15"/>
        <v>0</v>
      </c>
      <c r="I48" s="78"/>
      <c r="J48" s="52"/>
      <c r="K48" s="3"/>
      <c r="L48" s="3"/>
      <c r="M48" s="3"/>
      <c r="N48" s="3"/>
      <c r="O48" s="3"/>
      <c r="P48" s="3"/>
      <c r="Q48" s="3"/>
      <c r="R48" s="3"/>
      <c r="S48" s="3"/>
      <c r="T48" s="3"/>
      <c r="U48" s="3"/>
      <c r="V48" s="3"/>
    </row>
    <row r="49" spans="1:22" x14ac:dyDescent="0.25">
      <c r="A49" s="64"/>
      <c r="B49" s="76" t="str">
        <f>'Budget &amp; Specifications'!A87</f>
        <v>Drywall:</v>
      </c>
      <c r="C49" s="66">
        <f>'Budget &amp; Specifications'!F87</f>
        <v>0</v>
      </c>
      <c r="D49" s="67">
        <f t="shared" si="11"/>
        <v>0</v>
      </c>
      <c r="E49" s="68">
        <f t="shared" si="13"/>
        <v>0</v>
      </c>
      <c r="F49" s="69">
        <f t="shared" si="14"/>
        <v>0</v>
      </c>
      <c r="G49" s="66">
        <f t="shared" si="12"/>
        <v>0</v>
      </c>
      <c r="H49" s="66">
        <f t="shared" si="15"/>
        <v>0</v>
      </c>
      <c r="I49" s="78"/>
      <c r="J49" s="52"/>
      <c r="K49" s="3"/>
      <c r="L49" s="3"/>
      <c r="M49" s="3"/>
      <c r="N49" s="3"/>
      <c r="O49" s="3"/>
      <c r="P49" s="3"/>
      <c r="Q49" s="3"/>
      <c r="R49" s="3"/>
      <c r="S49" s="3"/>
      <c r="T49" s="3"/>
      <c r="U49" s="3"/>
      <c r="V49" s="3"/>
    </row>
    <row r="50" spans="1:22" x14ac:dyDescent="0.25">
      <c r="A50" s="64"/>
      <c r="B50" s="76" t="str">
        <f>'Budget &amp; Specifications'!A88</f>
        <v>Interior Paint:</v>
      </c>
      <c r="C50" s="66">
        <f>'Budget &amp; Specifications'!F88</f>
        <v>0</v>
      </c>
      <c r="D50" s="67">
        <f t="shared" si="11"/>
        <v>0</v>
      </c>
      <c r="E50" s="68">
        <f t="shared" si="13"/>
        <v>0</v>
      </c>
      <c r="F50" s="69">
        <f t="shared" si="14"/>
        <v>0</v>
      </c>
      <c r="G50" s="66">
        <f t="shared" si="12"/>
        <v>0</v>
      </c>
      <c r="H50" s="66">
        <f t="shared" si="15"/>
        <v>0</v>
      </c>
      <c r="I50" s="78"/>
      <c r="J50" s="52"/>
      <c r="K50" s="3"/>
      <c r="L50" s="3"/>
      <c r="M50" s="3"/>
      <c r="N50" s="3"/>
      <c r="O50" s="3"/>
      <c r="P50" s="3"/>
      <c r="Q50" s="3"/>
      <c r="R50" s="3"/>
      <c r="S50" s="3"/>
      <c r="T50" s="3"/>
      <c r="U50" s="3"/>
      <c r="V50" s="3"/>
    </row>
    <row r="51" spans="1:22" x14ac:dyDescent="0.25">
      <c r="A51" s="64"/>
      <c r="B51" s="76" t="str">
        <f>'Budget &amp; Specifications'!A89</f>
        <v>Tile:</v>
      </c>
      <c r="C51" s="66">
        <f>'Budget &amp; Specifications'!F89</f>
        <v>0</v>
      </c>
      <c r="D51" s="67">
        <f t="shared" si="11"/>
        <v>0</v>
      </c>
      <c r="E51" s="68">
        <f t="shared" si="13"/>
        <v>0</v>
      </c>
      <c r="F51" s="69">
        <f t="shared" si="14"/>
        <v>0</v>
      </c>
      <c r="G51" s="66">
        <f t="shared" si="12"/>
        <v>0</v>
      </c>
      <c r="H51" s="66">
        <f t="shared" si="15"/>
        <v>0</v>
      </c>
      <c r="I51" s="78"/>
      <c r="J51" s="52"/>
      <c r="K51" s="3"/>
      <c r="L51" s="3"/>
      <c r="M51" s="3"/>
      <c r="N51" s="3"/>
      <c r="O51" s="3"/>
      <c r="P51" s="3"/>
      <c r="Q51" s="3"/>
      <c r="R51" s="3"/>
      <c r="S51" s="3"/>
      <c r="T51" s="3"/>
      <c r="U51" s="3"/>
      <c r="V51" s="3"/>
    </row>
    <row r="52" spans="1:22" x14ac:dyDescent="0.25">
      <c r="A52" s="64"/>
      <c r="B52" s="76" t="str">
        <f>'Budget &amp; Specifications'!A90</f>
        <v>Carpet:</v>
      </c>
      <c r="C52" s="66">
        <f>'Budget &amp; Specifications'!F90</f>
        <v>0</v>
      </c>
      <c r="D52" s="67">
        <f t="shared" si="11"/>
        <v>0</v>
      </c>
      <c r="E52" s="68">
        <f t="shared" si="13"/>
        <v>0</v>
      </c>
      <c r="F52" s="69">
        <f t="shared" si="14"/>
        <v>0</v>
      </c>
      <c r="G52" s="66">
        <f t="shared" si="12"/>
        <v>0</v>
      </c>
      <c r="H52" s="66">
        <f t="shared" si="15"/>
        <v>0</v>
      </c>
      <c r="I52" s="78"/>
      <c r="J52" s="52"/>
      <c r="K52" s="3"/>
      <c r="L52" s="3"/>
      <c r="M52" s="3"/>
      <c r="N52" s="3"/>
      <c r="O52" s="3"/>
      <c r="P52" s="3"/>
      <c r="Q52" s="3"/>
      <c r="R52" s="3"/>
      <c r="S52" s="3"/>
      <c r="T52" s="3"/>
      <c r="U52" s="3"/>
      <c r="V52" s="3"/>
    </row>
    <row r="53" spans="1:22" x14ac:dyDescent="0.25">
      <c r="A53" s="64"/>
      <c r="B53" s="76" t="str">
        <f>'Budget &amp; Specifications'!A91</f>
        <v>Wood:</v>
      </c>
      <c r="C53" s="66">
        <f>'Budget &amp; Specifications'!F91</f>
        <v>0</v>
      </c>
      <c r="D53" s="67">
        <f t="shared" si="11"/>
        <v>0</v>
      </c>
      <c r="E53" s="68">
        <f t="shared" si="13"/>
        <v>0</v>
      </c>
      <c r="F53" s="69">
        <f t="shared" si="14"/>
        <v>0</v>
      </c>
      <c r="G53" s="66">
        <f t="shared" si="12"/>
        <v>0</v>
      </c>
      <c r="H53" s="66">
        <f t="shared" si="15"/>
        <v>0</v>
      </c>
      <c r="I53" s="78"/>
      <c r="J53" s="52"/>
      <c r="K53" s="3"/>
      <c r="L53" s="3"/>
      <c r="M53" s="3"/>
      <c r="N53" s="3"/>
      <c r="O53" s="3"/>
      <c r="P53" s="3"/>
      <c r="Q53" s="3"/>
      <c r="R53" s="3"/>
      <c r="S53" s="3"/>
      <c r="T53" s="3"/>
      <c r="U53" s="3"/>
      <c r="V53" s="3"/>
    </row>
    <row r="54" spans="1:22" x14ac:dyDescent="0.25">
      <c r="A54" s="64"/>
      <c r="B54" s="76" t="str">
        <f>'Budget &amp; Specifications'!A92</f>
        <v>Kitchen Countertops:</v>
      </c>
      <c r="C54" s="66">
        <f>'Budget &amp; Specifications'!F92</f>
        <v>0</v>
      </c>
      <c r="D54" s="67">
        <f t="shared" si="11"/>
        <v>0</v>
      </c>
      <c r="E54" s="68">
        <f t="shared" si="13"/>
        <v>0</v>
      </c>
      <c r="F54" s="69">
        <f t="shared" si="14"/>
        <v>0</v>
      </c>
      <c r="G54" s="66">
        <f t="shared" si="12"/>
        <v>0</v>
      </c>
      <c r="H54" s="66">
        <f t="shared" si="15"/>
        <v>0</v>
      </c>
      <c r="I54" s="78"/>
      <c r="J54" s="52"/>
      <c r="K54" s="3"/>
      <c r="L54" s="3"/>
      <c r="M54" s="3"/>
      <c r="N54" s="3"/>
      <c r="O54" s="3"/>
      <c r="P54" s="3"/>
      <c r="Q54" s="3"/>
      <c r="R54" s="3"/>
      <c r="S54" s="3"/>
      <c r="T54" s="3"/>
      <c r="U54" s="3"/>
      <c r="V54" s="3"/>
    </row>
    <row r="55" spans="1:22" x14ac:dyDescent="0.25">
      <c r="A55" s="64"/>
      <c r="B55" s="76" t="str">
        <f>'Budget &amp; Specifications'!A93</f>
        <v>Kitchen Cabinets:</v>
      </c>
      <c r="C55" s="66">
        <f>'Budget &amp; Specifications'!F93</f>
        <v>0</v>
      </c>
      <c r="D55" s="67">
        <f t="shared" si="11"/>
        <v>0</v>
      </c>
      <c r="E55" s="68">
        <f t="shared" si="13"/>
        <v>0</v>
      </c>
      <c r="F55" s="69">
        <f t="shared" si="14"/>
        <v>0</v>
      </c>
      <c r="G55" s="66">
        <f t="shared" si="12"/>
        <v>0</v>
      </c>
      <c r="H55" s="66">
        <f t="shared" si="15"/>
        <v>0</v>
      </c>
      <c r="I55" s="78"/>
      <c r="J55" s="52"/>
      <c r="K55" s="3"/>
      <c r="L55" s="3"/>
      <c r="M55" s="3"/>
      <c r="N55" s="3"/>
      <c r="O55" s="3"/>
      <c r="P55" s="3"/>
      <c r="Q55" s="3"/>
      <c r="R55" s="3"/>
      <c r="S55" s="3"/>
      <c r="T55" s="3"/>
      <c r="U55" s="3"/>
      <c r="V55" s="3"/>
    </row>
    <row r="56" spans="1:22" x14ac:dyDescent="0.25">
      <c r="A56" s="64"/>
      <c r="B56" s="76" t="str">
        <f>'Budget &amp; Specifications'!A94</f>
        <v>Backsplash:</v>
      </c>
      <c r="C56" s="66">
        <f>'Budget &amp; Specifications'!F94</f>
        <v>0</v>
      </c>
      <c r="D56" s="67">
        <f t="shared" si="11"/>
        <v>0</v>
      </c>
      <c r="E56" s="68">
        <f t="shared" si="13"/>
        <v>0</v>
      </c>
      <c r="F56" s="69">
        <f t="shared" si="14"/>
        <v>0</v>
      </c>
      <c r="G56" s="66">
        <f t="shared" si="12"/>
        <v>0</v>
      </c>
      <c r="H56" s="66">
        <f t="shared" si="15"/>
        <v>0</v>
      </c>
      <c r="I56" s="78"/>
      <c r="J56" s="52"/>
      <c r="K56" s="3"/>
      <c r="L56" s="3"/>
      <c r="M56" s="3"/>
      <c r="N56" s="3"/>
      <c r="O56" s="3"/>
      <c r="P56" s="3"/>
      <c r="Q56" s="3"/>
      <c r="R56" s="3"/>
      <c r="S56" s="3"/>
      <c r="T56" s="3"/>
      <c r="U56" s="3"/>
      <c r="V56" s="3"/>
    </row>
    <row r="57" spans="1:22" x14ac:dyDescent="0.25">
      <c r="A57" s="64"/>
      <c r="B57" s="76" t="str">
        <f>'Budget &amp; Specifications'!A95</f>
        <v>Appliances:</v>
      </c>
      <c r="C57" s="66">
        <f>'Budget &amp; Specifications'!F95</f>
        <v>0</v>
      </c>
      <c r="D57" s="67">
        <f t="shared" si="11"/>
        <v>0</v>
      </c>
      <c r="E57" s="68">
        <f t="shared" si="13"/>
        <v>0</v>
      </c>
      <c r="F57" s="69">
        <f t="shared" si="14"/>
        <v>0</v>
      </c>
      <c r="G57" s="66">
        <f t="shared" si="12"/>
        <v>0</v>
      </c>
      <c r="H57" s="66">
        <f t="shared" si="15"/>
        <v>0</v>
      </c>
      <c r="I57" s="78"/>
      <c r="J57" s="52"/>
      <c r="K57" s="3"/>
      <c r="L57" s="3"/>
      <c r="M57" s="3"/>
      <c r="N57" s="3"/>
      <c r="O57" s="3"/>
      <c r="P57" s="3"/>
      <c r="Q57" s="3"/>
      <c r="R57" s="3"/>
      <c r="S57" s="3"/>
      <c r="T57" s="3"/>
      <c r="U57" s="3"/>
      <c r="V57" s="3"/>
    </row>
    <row r="58" spans="1:22" x14ac:dyDescent="0.25">
      <c r="A58" s="64"/>
      <c r="B58" s="76" t="str">
        <f>'Budget &amp; Specifications'!A96</f>
        <v>Other - Kitchen:</v>
      </c>
      <c r="C58" s="66">
        <f>'Budget &amp; Specifications'!F96</f>
        <v>0</v>
      </c>
      <c r="D58" s="67">
        <f t="shared" si="11"/>
        <v>0</v>
      </c>
      <c r="E58" s="68">
        <f t="shared" si="13"/>
        <v>0</v>
      </c>
      <c r="F58" s="69">
        <f t="shared" si="14"/>
        <v>0</v>
      </c>
      <c r="G58" s="66">
        <f t="shared" si="12"/>
        <v>0</v>
      </c>
      <c r="H58" s="66">
        <f t="shared" si="15"/>
        <v>0</v>
      </c>
      <c r="I58" s="78"/>
      <c r="J58" s="52"/>
      <c r="K58" s="3"/>
      <c r="L58" s="3"/>
      <c r="M58" s="3"/>
      <c r="N58" s="3"/>
      <c r="O58" s="3"/>
      <c r="P58" s="3"/>
      <c r="Q58" s="3"/>
      <c r="R58" s="3"/>
      <c r="S58" s="3"/>
      <c r="T58" s="3"/>
      <c r="U58" s="3"/>
      <c r="V58" s="3"/>
    </row>
    <row r="59" spans="1:22" x14ac:dyDescent="0.25">
      <c r="A59" s="64"/>
      <c r="B59" s="76" t="str">
        <f>'Budget &amp; Specifications'!A97</f>
        <v>Bathroom Cabinets:</v>
      </c>
      <c r="C59" s="66">
        <f>'Budget &amp; Specifications'!F97</f>
        <v>0</v>
      </c>
      <c r="D59" s="67">
        <f t="shared" si="11"/>
        <v>0</v>
      </c>
      <c r="E59" s="68">
        <f t="shared" si="13"/>
        <v>0</v>
      </c>
      <c r="F59" s="69">
        <f t="shared" si="14"/>
        <v>0</v>
      </c>
      <c r="G59" s="66">
        <f t="shared" si="12"/>
        <v>0</v>
      </c>
      <c r="H59" s="66">
        <f t="shared" si="15"/>
        <v>0</v>
      </c>
      <c r="I59" s="78"/>
      <c r="J59" s="52"/>
      <c r="K59" s="3"/>
      <c r="L59" s="3"/>
      <c r="M59" s="3"/>
      <c r="N59" s="3"/>
      <c r="O59" s="3"/>
      <c r="P59" s="3"/>
      <c r="Q59" s="3"/>
      <c r="R59" s="3"/>
      <c r="S59" s="3"/>
      <c r="T59" s="3"/>
      <c r="U59" s="3"/>
      <c r="V59" s="3"/>
    </row>
    <row r="60" spans="1:22" x14ac:dyDescent="0.25">
      <c r="A60" s="64"/>
      <c r="B60" s="76" t="str">
        <f>'Budget &amp; Specifications'!A98</f>
        <v>Bathroom Vanity Tops:</v>
      </c>
      <c r="C60" s="66">
        <f>'Budget &amp; Specifications'!F98</f>
        <v>0</v>
      </c>
      <c r="D60" s="67">
        <f t="shared" si="11"/>
        <v>0</v>
      </c>
      <c r="E60" s="68">
        <f t="shared" si="13"/>
        <v>0</v>
      </c>
      <c r="F60" s="69">
        <f t="shared" si="14"/>
        <v>0</v>
      </c>
      <c r="G60" s="66">
        <f t="shared" si="12"/>
        <v>0</v>
      </c>
      <c r="H60" s="66">
        <f t="shared" si="15"/>
        <v>0</v>
      </c>
      <c r="I60" s="78"/>
      <c r="J60" s="52"/>
      <c r="K60" s="3"/>
      <c r="L60" s="3"/>
      <c r="M60" s="3"/>
      <c r="N60" s="3"/>
      <c r="O60" s="3"/>
      <c r="P60" s="3"/>
      <c r="Q60" s="3"/>
      <c r="R60" s="3"/>
      <c r="S60" s="3"/>
      <c r="T60" s="3"/>
      <c r="U60" s="3"/>
      <c r="V60" s="3"/>
    </row>
    <row r="61" spans="1:22" x14ac:dyDescent="0.25">
      <c r="A61" s="64"/>
      <c r="B61" s="76" t="str">
        <f>'Budget &amp; Specifications'!A99</f>
        <v>Bathroom Floors:</v>
      </c>
      <c r="C61" s="66">
        <f>'Budget &amp; Specifications'!F99</f>
        <v>0</v>
      </c>
      <c r="D61" s="67">
        <f t="shared" si="11"/>
        <v>0</v>
      </c>
      <c r="E61" s="68">
        <f t="shared" si="13"/>
        <v>0</v>
      </c>
      <c r="F61" s="69">
        <f t="shared" si="14"/>
        <v>0</v>
      </c>
      <c r="G61" s="66">
        <f t="shared" si="12"/>
        <v>0</v>
      </c>
      <c r="H61" s="66">
        <f t="shared" si="15"/>
        <v>0</v>
      </c>
      <c r="I61" s="78"/>
      <c r="J61" s="52"/>
      <c r="K61" s="3"/>
      <c r="L61" s="3"/>
      <c r="M61" s="3"/>
      <c r="N61" s="3"/>
      <c r="O61" s="3"/>
      <c r="P61" s="3"/>
      <c r="Q61" s="3"/>
      <c r="R61" s="3"/>
      <c r="S61" s="3"/>
      <c r="T61" s="3"/>
      <c r="U61" s="3"/>
      <c r="V61" s="3"/>
    </row>
    <row r="62" spans="1:22" x14ac:dyDescent="0.25">
      <c r="A62" s="64"/>
      <c r="B62" s="76" t="str">
        <f>'Budget &amp; Specifications'!A100</f>
        <v>Bathtubs/ Showers:</v>
      </c>
      <c r="C62" s="66">
        <f>'Budget &amp; Specifications'!F100</f>
        <v>0</v>
      </c>
      <c r="D62" s="67">
        <f t="shared" si="11"/>
        <v>0</v>
      </c>
      <c r="E62" s="68">
        <f t="shared" si="13"/>
        <v>0</v>
      </c>
      <c r="F62" s="69">
        <f t="shared" si="14"/>
        <v>0</v>
      </c>
      <c r="G62" s="66">
        <f t="shared" si="12"/>
        <v>0</v>
      </c>
      <c r="H62" s="66">
        <f t="shared" si="15"/>
        <v>0</v>
      </c>
      <c r="I62" s="78"/>
      <c r="J62" s="52"/>
      <c r="K62" s="3"/>
      <c r="L62" s="3"/>
      <c r="M62" s="3"/>
      <c r="N62" s="3"/>
      <c r="O62" s="3"/>
      <c r="P62" s="3"/>
      <c r="Q62" s="3"/>
      <c r="R62" s="3"/>
      <c r="S62" s="3"/>
      <c r="T62" s="3"/>
      <c r="U62" s="3"/>
      <c r="V62" s="3"/>
    </row>
    <row r="63" spans="1:22" x14ac:dyDescent="0.25">
      <c r="A63" s="64"/>
      <c r="B63" s="76" t="str">
        <f>'Budget &amp; Specifications'!A101</f>
        <v>Mirrors:</v>
      </c>
      <c r="C63" s="66">
        <f>'Budget &amp; Specifications'!F101</f>
        <v>0</v>
      </c>
      <c r="D63" s="67">
        <f t="shared" si="11"/>
        <v>0</v>
      </c>
      <c r="E63" s="68">
        <f t="shared" si="13"/>
        <v>0</v>
      </c>
      <c r="F63" s="69">
        <f t="shared" si="14"/>
        <v>0</v>
      </c>
      <c r="G63" s="66">
        <f t="shared" si="12"/>
        <v>0</v>
      </c>
      <c r="H63" s="66">
        <f t="shared" si="15"/>
        <v>0</v>
      </c>
      <c r="I63" s="78"/>
      <c r="J63" s="52"/>
      <c r="K63" s="3"/>
      <c r="L63" s="3"/>
      <c r="M63" s="3"/>
      <c r="N63" s="3"/>
      <c r="O63" s="3"/>
      <c r="P63" s="3"/>
      <c r="Q63" s="3"/>
      <c r="R63" s="3"/>
      <c r="S63" s="3"/>
      <c r="T63" s="3"/>
      <c r="U63" s="3"/>
      <c r="V63" s="3"/>
    </row>
    <row r="64" spans="1:22" x14ac:dyDescent="0.25">
      <c r="A64" s="64"/>
      <c r="B64" s="76" t="str">
        <f>'Budget &amp; Specifications'!A102</f>
        <v>Tub Surround:</v>
      </c>
      <c r="C64" s="66">
        <f>'Budget &amp; Specifications'!F102</f>
        <v>0</v>
      </c>
      <c r="D64" s="67">
        <f t="shared" si="11"/>
        <v>0</v>
      </c>
      <c r="E64" s="68">
        <f t="shared" si="13"/>
        <v>0</v>
      </c>
      <c r="F64" s="69">
        <f t="shared" si="14"/>
        <v>0</v>
      </c>
      <c r="G64" s="66">
        <f t="shared" si="12"/>
        <v>0</v>
      </c>
      <c r="H64" s="66">
        <f t="shared" si="15"/>
        <v>0</v>
      </c>
      <c r="I64" s="78"/>
      <c r="J64" s="52"/>
      <c r="K64" s="3"/>
      <c r="L64" s="3"/>
      <c r="M64" s="3"/>
      <c r="N64" s="3"/>
      <c r="O64" s="3"/>
      <c r="P64" s="3"/>
      <c r="Q64" s="3"/>
      <c r="R64" s="3"/>
      <c r="S64" s="3"/>
      <c r="T64" s="3"/>
      <c r="U64" s="3"/>
      <c r="V64" s="3"/>
    </row>
    <row r="65" spans="1:22" x14ac:dyDescent="0.25">
      <c r="A65" s="64"/>
      <c r="B65" s="76" t="str">
        <f>'Budget &amp; Specifications'!A103</f>
        <v>Hardware:</v>
      </c>
      <c r="C65" s="66">
        <f>'Budget &amp; Specifications'!F103</f>
        <v>0</v>
      </c>
      <c r="D65" s="67">
        <f t="shared" si="11"/>
        <v>0</v>
      </c>
      <c r="E65" s="68">
        <f t="shared" si="13"/>
        <v>0</v>
      </c>
      <c r="F65" s="69">
        <f>IF(C65=0,0,(G65/C65))</f>
        <v>0</v>
      </c>
      <c r="G65" s="66">
        <f t="shared" si="12"/>
        <v>0</v>
      </c>
      <c r="H65" s="66">
        <f t="shared" si="15"/>
        <v>0</v>
      </c>
      <c r="I65" s="78"/>
      <c r="J65" s="52"/>
      <c r="K65" s="3"/>
      <c r="L65" s="3"/>
      <c r="M65" s="3"/>
      <c r="N65" s="3"/>
      <c r="O65" s="3"/>
      <c r="P65" s="3"/>
      <c r="Q65" s="3"/>
      <c r="R65" s="3"/>
      <c r="S65" s="3"/>
      <c r="T65" s="3"/>
      <c r="U65" s="3"/>
      <c r="V65" s="3"/>
    </row>
    <row r="66" spans="1:22" x14ac:dyDescent="0.25">
      <c r="A66" s="64"/>
      <c r="B66" s="76" t="str">
        <f>'Budget &amp; Specifications'!A104</f>
        <v>Other - Bathroom:</v>
      </c>
      <c r="C66" s="66">
        <f>'Budget &amp; Specifications'!F104</f>
        <v>0</v>
      </c>
      <c r="D66" s="67">
        <f t="shared" si="11"/>
        <v>0</v>
      </c>
      <c r="E66" s="68">
        <f t="shared" si="13"/>
        <v>0</v>
      </c>
      <c r="F66" s="69">
        <f t="shared" si="14"/>
        <v>0</v>
      </c>
      <c r="G66" s="66">
        <f t="shared" si="12"/>
        <v>0</v>
      </c>
      <c r="H66" s="66">
        <f t="shared" si="15"/>
        <v>0</v>
      </c>
      <c r="I66" s="78"/>
      <c r="J66" s="52"/>
      <c r="K66" s="3"/>
      <c r="L66" s="3"/>
      <c r="M66" s="3"/>
      <c r="N66" s="3"/>
      <c r="O66" s="3"/>
      <c r="P66" s="3"/>
      <c r="Q66" s="3"/>
      <c r="R66" s="3"/>
      <c r="S66" s="3"/>
      <c r="T66" s="3"/>
      <c r="U66" s="3"/>
      <c r="V66" s="3"/>
    </row>
    <row r="67" spans="1:22" x14ac:dyDescent="0.25">
      <c r="A67" s="64"/>
      <c r="B67" s="76" t="str">
        <f>'Budget &amp; Specifications'!A105</f>
        <v>Other - Interior:</v>
      </c>
      <c r="C67" s="66">
        <f>'Budget &amp; Specifications'!F105</f>
        <v>0</v>
      </c>
      <c r="D67" s="67">
        <f t="shared" si="11"/>
        <v>0</v>
      </c>
      <c r="E67" s="68">
        <f t="shared" si="13"/>
        <v>0</v>
      </c>
      <c r="F67" s="69">
        <f t="shared" si="14"/>
        <v>0</v>
      </c>
      <c r="G67" s="66">
        <f t="shared" si="12"/>
        <v>0</v>
      </c>
      <c r="H67" s="66">
        <f t="shared" si="15"/>
        <v>0</v>
      </c>
      <c r="I67" s="78"/>
      <c r="J67" s="52"/>
      <c r="K67" s="3"/>
      <c r="L67" s="3"/>
      <c r="M67" s="3"/>
      <c r="N67" s="3"/>
      <c r="O67" s="3"/>
      <c r="P67" s="3"/>
      <c r="Q67" s="3"/>
      <c r="R67" s="3"/>
      <c r="S67" s="3"/>
      <c r="T67" s="3"/>
      <c r="U67" s="3"/>
      <c r="V67" s="3"/>
    </row>
    <row r="68" spans="1:22" x14ac:dyDescent="0.25">
      <c r="A68" s="64"/>
      <c r="B68" s="76" t="str">
        <f>'Budget &amp; Specifications'!A106</f>
        <v>Other - Interior:</v>
      </c>
      <c r="C68" s="66">
        <f>'Budget &amp; Specifications'!F106</f>
        <v>0</v>
      </c>
      <c r="D68" s="67">
        <f t="shared" si="11"/>
        <v>0</v>
      </c>
      <c r="E68" s="68">
        <f t="shared" si="13"/>
        <v>0</v>
      </c>
      <c r="F68" s="69">
        <f t="shared" si="14"/>
        <v>0</v>
      </c>
      <c r="G68" s="66">
        <f t="shared" si="12"/>
        <v>0</v>
      </c>
      <c r="H68" s="66">
        <f t="shared" si="15"/>
        <v>0</v>
      </c>
      <c r="I68" s="78"/>
      <c r="J68" s="52"/>
      <c r="K68" s="3"/>
      <c r="L68" s="3"/>
      <c r="M68" s="3"/>
      <c r="N68" s="3"/>
      <c r="O68" s="3"/>
      <c r="P68" s="3"/>
      <c r="Q68" s="3"/>
      <c r="R68" s="3"/>
      <c r="S68" s="3"/>
      <c r="T68" s="3"/>
      <c r="U68" s="3"/>
      <c r="V68" s="3"/>
    </row>
    <row r="69" spans="1:22" x14ac:dyDescent="0.25">
      <c r="A69" s="64"/>
      <c r="B69" s="76" t="str">
        <f>'Budget &amp; Specifications'!A107</f>
        <v>Other - Interior:</v>
      </c>
      <c r="C69" s="66">
        <f>'Budget &amp; Specifications'!F107</f>
        <v>0</v>
      </c>
      <c r="D69" s="67">
        <f t="shared" si="11"/>
        <v>0</v>
      </c>
      <c r="E69" s="68">
        <f t="shared" si="13"/>
        <v>0</v>
      </c>
      <c r="F69" s="69">
        <f t="shared" si="14"/>
        <v>0</v>
      </c>
      <c r="G69" s="66">
        <f t="shared" si="12"/>
        <v>0</v>
      </c>
      <c r="H69" s="66">
        <f t="shared" si="15"/>
        <v>0</v>
      </c>
      <c r="I69" s="78"/>
      <c r="J69" s="52"/>
      <c r="K69" s="3"/>
      <c r="L69" s="3"/>
      <c r="M69" s="3"/>
      <c r="N69" s="3"/>
      <c r="O69" s="3"/>
      <c r="P69" s="3"/>
      <c r="Q69" s="3"/>
      <c r="R69" s="3"/>
      <c r="S69" s="3"/>
      <c r="T69" s="3"/>
      <c r="U69" s="3"/>
      <c r="V69" s="3"/>
    </row>
    <row r="70" spans="1:22" x14ac:dyDescent="0.25">
      <c r="A70" s="64"/>
      <c r="B70" s="76" t="str">
        <f>'Budget &amp; Specifications'!A108</f>
        <v>Other - Interior:</v>
      </c>
      <c r="C70" s="66">
        <f>'Budget &amp; Specifications'!F108</f>
        <v>0</v>
      </c>
      <c r="D70" s="67">
        <f>IF(C70=0,0,C70/$C$92)</f>
        <v>0</v>
      </c>
      <c r="E70" s="68">
        <f>IF($C$3=0,0,C70/$C$3)</f>
        <v>0</v>
      </c>
      <c r="F70" s="69">
        <f>IF(C70=0,0,(G70/C70))</f>
        <v>0</v>
      </c>
      <c r="G70" s="66">
        <f t="shared" si="12"/>
        <v>0</v>
      </c>
      <c r="H70" s="66">
        <f>C70-G70</f>
        <v>0</v>
      </c>
      <c r="I70" s="79"/>
      <c r="J70" s="52"/>
      <c r="K70" s="3"/>
      <c r="L70" s="3"/>
      <c r="M70" s="3"/>
      <c r="N70" s="3"/>
      <c r="O70" s="3"/>
      <c r="P70" s="3"/>
      <c r="Q70" s="3"/>
      <c r="R70" s="3"/>
      <c r="S70" s="3"/>
      <c r="T70" s="3"/>
      <c r="U70" s="3"/>
      <c r="V70" s="3"/>
    </row>
    <row r="71" spans="1:22" ht="14.4" thickBot="1" x14ac:dyDescent="0.3">
      <c r="A71" s="226" t="s">
        <v>26</v>
      </c>
      <c r="B71" s="227"/>
      <c r="C71" s="201">
        <f>C1</f>
        <v>0</v>
      </c>
      <c r="D71" s="201"/>
      <c r="E71" s="201"/>
      <c r="F71" s="201"/>
      <c r="G71" s="201"/>
      <c r="H71" s="201"/>
      <c r="I71" s="80"/>
      <c r="J71" s="81"/>
      <c r="K71" s="82"/>
      <c r="L71" s="82"/>
      <c r="M71" s="82"/>
      <c r="N71" s="82"/>
      <c r="O71" s="82"/>
      <c r="P71" s="82"/>
      <c r="Q71" s="82"/>
      <c r="R71" s="82"/>
      <c r="S71" s="82"/>
      <c r="T71" s="82"/>
      <c r="U71" s="82"/>
      <c r="V71" s="82"/>
    </row>
    <row r="72" spans="1:22" x14ac:dyDescent="0.25">
      <c r="A72" s="204" t="s">
        <v>35</v>
      </c>
      <c r="B72" s="204" t="s">
        <v>36</v>
      </c>
      <c r="C72" s="204" t="s">
        <v>38</v>
      </c>
      <c r="D72" s="206" t="s">
        <v>21</v>
      </c>
      <c r="E72" s="208" t="s">
        <v>23</v>
      </c>
      <c r="F72" s="208" t="s">
        <v>163</v>
      </c>
      <c r="G72" s="204" t="s">
        <v>37</v>
      </c>
      <c r="H72" s="204" t="s">
        <v>39</v>
      </c>
      <c r="I72" s="204"/>
      <c r="J72" s="204" t="s">
        <v>28</v>
      </c>
      <c r="K72" s="202" t="s">
        <v>40</v>
      </c>
      <c r="L72" s="202" t="s">
        <v>0</v>
      </c>
      <c r="M72" s="202" t="s">
        <v>1</v>
      </c>
      <c r="N72" s="202" t="s">
        <v>2</v>
      </c>
      <c r="O72" s="202" t="s">
        <v>3</v>
      </c>
      <c r="P72" s="202" t="s">
        <v>4</v>
      </c>
      <c r="Q72" s="202" t="s">
        <v>5</v>
      </c>
      <c r="R72" s="202" t="s">
        <v>6</v>
      </c>
      <c r="S72" s="202" t="s">
        <v>7</v>
      </c>
      <c r="T72" s="202" t="s">
        <v>8</v>
      </c>
      <c r="U72" s="202" t="s">
        <v>19</v>
      </c>
      <c r="V72" s="202" t="s">
        <v>20</v>
      </c>
    </row>
    <row r="73" spans="1:22" ht="13.8" thickBot="1" x14ac:dyDescent="0.3">
      <c r="A73" s="205"/>
      <c r="B73" s="205"/>
      <c r="C73" s="205"/>
      <c r="D73" s="207"/>
      <c r="E73" s="209"/>
      <c r="F73" s="209"/>
      <c r="G73" s="205"/>
      <c r="H73" s="205"/>
      <c r="I73" s="205"/>
      <c r="J73" s="205"/>
      <c r="K73" s="203"/>
      <c r="L73" s="203"/>
      <c r="M73" s="203"/>
      <c r="N73" s="203"/>
      <c r="O73" s="203"/>
      <c r="P73" s="203"/>
      <c r="Q73" s="203"/>
      <c r="R73" s="203"/>
      <c r="S73" s="203"/>
      <c r="T73" s="203"/>
      <c r="U73" s="203"/>
      <c r="V73" s="203"/>
    </row>
    <row r="74" spans="1:22" ht="13.8" x14ac:dyDescent="0.25">
      <c r="A74" s="54" t="s">
        <v>30</v>
      </c>
      <c r="B74" s="55"/>
      <c r="C74" s="74"/>
      <c r="D74" s="57"/>
      <c r="E74" s="58"/>
      <c r="F74" s="58"/>
      <c r="G74" s="60"/>
      <c r="H74" s="61"/>
      <c r="I74" s="75"/>
      <c r="J74" s="62"/>
      <c r="K74" s="63"/>
      <c r="L74" s="63"/>
      <c r="M74" s="63"/>
      <c r="N74" s="63"/>
      <c r="O74" s="63"/>
      <c r="P74" s="63"/>
      <c r="Q74" s="63"/>
      <c r="R74" s="63"/>
      <c r="S74" s="63"/>
      <c r="T74" s="63"/>
      <c r="U74" s="63"/>
      <c r="V74" s="63"/>
    </row>
    <row r="75" spans="1:22" x14ac:dyDescent="0.25">
      <c r="A75" s="64"/>
      <c r="B75" s="76" t="str">
        <f>'Budget &amp; Specifications'!A112</f>
        <v>Masonry/ Stucco:</v>
      </c>
      <c r="C75" s="66">
        <f>'Budget &amp; Specifications'!F112</f>
        <v>0</v>
      </c>
      <c r="D75" s="67">
        <f>IF(C75=0,0,C75/$C$92)</f>
        <v>0</v>
      </c>
      <c r="E75" s="68">
        <f>IF($C$3=0,0,C75/$C$3)</f>
        <v>0</v>
      </c>
      <c r="F75" s="69">
        <f>IF(C75=0,0,(G75/C75))</f>
        <v>0</v>
      </c>
      <c r="G75" s="66">
        <f t="shared" ref="G75:G87" si="16">SUM(K75:V75)</f>
        <v>0</v>
      </c>
      <c r="H75" s="66">
        <f>C75-G75</f>
        <v>0</v>
      </c>
      <c r="I75" s="83"/>
      <c r="J75" s="52"/>
      <c r="K75" s="3"/>
      <c r="L75" s="3"/>
      <c r="M75" s="3"/>
      <c r="N75" s="3"/>
      <c r="O75" s="3"/>
      <c r="P75" s="3"/>
      <c r="Q75" s="3"/>
      <c r="R75" s="3"/>
      <c r="S75" s="3"/>
      <c r="T75" s="3"/>
      <c r="U75" s="3"/>
      <c r="V75" s="3"/>
    </row>
    <row r="76" spans="1:22" x14ac:dyDescent="0.25">
      <c r="A76" s="64"/>
      <c r="B76" s="76" t="str">
        <f>'Budget &amp; Specifications'!A113</f>
        <v>Exterior Paint:</v>
      </c>
      <c r="C76" s="66">
        <f>'Budget &amp; Specifications'!F113</f>
        <v>0</v>
      </c>
      <c r="D76" s="67">
        <f t="shared" ref="D76:D87" si="17">IF(C76=0,0,C76/$C$92)</f>
        <v>0</v>
      </c>
      <c r="E76" s="68">
        <f t="shared" ref="E76:E87" si="18">IF($C$3=0,0,C76/$C$3)</f>
        <v>0</v>
      </c>
      <c r="F76" s="69">
        <f t="shared" ref="F76:F87" si="19">IF(C76=0,0,(G76/C76))</f>
        <v>0</v>
      </c>
      <c r="G76" s="66">
        <f t="shared" si="16"/>
        <v>0</v>
      </c>
      <c r="H76" s="66">
        <f t="shared" ref="H76:H87" si="20">C76-G76</f>
        <v>0</v>
      </c>
      <c r="I76" s="83"/>
      <c r="J76" s="52"/>
      <c r="K76" s="3"/>
      <c r="L76" s="3"/>
      <c r="M76" s="3"/>
      <c r="N76" s="3"/>
      <c r="O76" s="3"/>
      <c r="P76" s="3"/>
      <c r="Q76" s="3"/>
      <c r="R76" s="3"/>
      <c r="S76" s="3"/>
      <c r="T76" s="3"/>
      <c r="U76" s="3"/>
      <c r="V76" s="3"/>
    </row>
    <row r="77" spans="1:22" x14ac:dyDescent="0.25">
      <c r="A77" s="64"/>
      <c r="B77" s="76" t="str">
        <f>'Budget &amp; Specifications'!A114</f>
        <v>Driveway/ Flatwork:</v>
      </c>
      <c r="C77" s="66">
        <f>'Budget &amp; Specifications'!F114</f>
        <v>0</v>
      </c>
      <c r="D77" s="67">
        <f t="shared" si="17"/>
        <v>0</v>
      </c>
      <c r="E77" s="68">
        <f t="shared" si="18"/>
        <v>0</v>
      </c>
      <c r="F77" s="69">
        <f t="shared" si="19"/>
        <v>0</v>
      </c>
      <c r="G77" s="66">
        <f t="shared" si="16"/>
        <v>0</v>
      </c>
      <c r="H77" s="66">
        <f t="shared" si="20"/>
        <v>0</v>
      </c>
      <c r="I77" s="83"/>
      <c r="J77" s="52"/>
      <c r="K77" s="3"/>
      <c r="L77" s="3"/>
      <c r="M77" s="3"/>
      <c r="N77" s="3"/>
      <c r="O77" s="3"/>
      <c r="P77" s="3"/>
      <c r="Q77" s="3"/>
      <c r="R77" s="3"/>
      <c r="S77" s="3"/>
      <c r="T77" s="3"/>
      <c r="U77" s="3"/>
      <c r="V77" s="3"/>
    </row>
    <row r="78" spans="1:22" x14ac:dyDescent="0.25">
      <c r="A78" s="64"/>
      <c r="B78" s="76" t="str">
        <f>'Budget &amp; Specifications'!A115</f>
        <v>Pressure Wash:</v>
      </c>
      <c r="C78" s="66">
        <f>'Budget &amp; Specifications'!F115</f>
        <v>0</v>
      </c>
      <c r="D78" s="67">
        <f t="shared" si="17"/>
        <v>0</v>
      </c>
      <c r="E78" s="68">
        <f t="shared" si="18"/>
        <v>0</v>
      </c>
      <c r="F78" s="69">
        <f t="shared" si="19"/>
        <v>0</v>
      </c>
      <c r="G78" s="66">
        <f t="shared" si="16"/>
        <v>0</v>
      </c>
      <c r="H78" s="66">
        <f t="shared" si="20"/>
        <v>0</v>
      </c>
      <c r="I78" s="83"/>
      <c r="J78" s="52"/>
      <c r="K78" s="3"/>
      <c r="L78" s="3"/>
      <c r="M78" s="3"/>
      <c r="N78" s="3"/>
      <c r="O78" s="3"/>
      <c r="P78" s="3"/>
      <c r="Q78" s="3"/>
      <c r="R78" s="3"/>
      <c r="S78" s="3"/>
      <c r="T78" s="3"/>
      <c r="U78" s="3"/>
      <c r="V78" s="3"/>
    </row>
    <row r="79" spans="1:22" x14ac:dyDescent="0.25">
      <c r="A79" s="64"/>
      <c r="B79" s="76" t="str">
        <f>'Budget &amp; Specifications'!A116</f>
        <v>Landscaping:</v>
      </c>
      <c r="C79" s="66">
        <f>'Budget &amp; Specifications'!F116</f>
        <v>0</v>
      </c>
      <c r="D79" s="67">
        <f t="shared" si="17"/>
        <v>0</v>
      </c>
      <c r="E79" s="68">
        <f t="shared" si="18"/>
        <v>0</v>
      </c>
      <c r="F79" s="69">
        <f t="shared" si="19"/>
        <v>0</v>
      </c>
      <c r="G79" s="66">
        <f t="shared" si="16"/>
        <v>0</v>
      </c>
      <c r="H79" s="66">
        <f t="shared" si="20"/>
        <v>0</v>
      </c>
      <c r="I79" s="83"/>
      <c r="J79" s="52"/>
      <c r="K79" s="3"/>
      <c r="L79" s="3"/>
      <c r="M79" s="3"/>
      <c r="N79" s="3"/>
      <c r="O79" s="3"/>
      <c r="P79" s="3"/>
      <c r="Q79" s="3"/>
      <c r="R79" s="3"/>
      <c r="S79" s="3"/>
      <c r="T79" s="3"/>
      <c r="U79" s="3"/>
      <c r="V79" s="3"/>
    </row>
    <row r="80" spans="1:22" x14ac:dyDescent="0.25">
      <c r="A80" s="64"/>
      <c r="B80" s="76" t="str">
        <f>'Budget &amp; Specifications'!A117</f>
        <v>Decks/ Patio:</v>
      </c>
      <c r="C80" s="66">
        <f>'Budget &amp; Specifications'!F117</f>
        <v>0</v>
      </c>
      <c r="D80" s="67">
        <f t="shared" si="17"/>
        <v>0</v>
      </c>
      <c r="E80" s="68">
        <f t="shared" si="18"/>
        <v>0</v>
      </c>
      <c r="F80" s="69">
        <f t="shared" si="19"/>
        <v>0</v>
      </c>
      <c r="G80" s="66">
        <f t="shared" si="16"/>
        <v>0</v>
      </c>
      <c r="H80" s="66">
        <f t="shared" si="20"/>
        <v>0</v>
      </c>
      <c r="I80" s="83"/>
      <c r="J80" s="52"/>
      <c r="K80" s="3"/>
      <c r="L80" s="3"/>
      <c r="M80" s="3"/>
      <c r="N80" s="3"/>
      <c r="O80" s="3"/>
      <c r="P80" s="3"/>
      <c r="Q80" s="3"/>
      <c r="R80" s="3"/>
      <c r="S80" s="3"/>
      <c r="T80" s="3"/>
      <c r="U80" s="3"/>
      <c r="V80" s="3"/>
    </row>
    <row r="81" spans="1:22" x14ac:dyDescent="0.25">
      <c r="A81" s="64"/>
      <c r="B81" s="76" t="str">
        <f>'Budget &amp; Specifications'!A118</f>
        <v>Rain Gutters:</v>
      </c>
      <c r="C81" s="66">
        <f>'Budget &amp; Specifications'!F118</f>
        <v>0</v>
      </c>
      <c r="D81" s="67">
        <f t="shared" si="17"/>
        <v>0</v>
      </c>
      <c r="E81" s="68">
        <f t="shared" si="18"/>
        <v>0</v>
      </c>
      <c r="F81" s="69">
        <f t="shared" si="19"/>
        <v>0</v>
      </c>
      <c r="G81" s="66">
        <f t="shared" si="16"/>
        <v>0</v>
      </c>
      <c r="H81" s="66">
        <f t="shared" si="20"/>
        <v>0</v>
      </c>
      <c r="I81" s="83"/>
      <c r="J81" s="52"/>
      <c r="K81" s="3"/>
      <c r="L81" s="3"/>
      <c r="M81" s="3"/>
      <c r="N81" s="3"/>
      <c r="O81" s="3"/>
      <c r="P81" s="3"/>
      <c r="Q81" s="3"/>
      <c r="R81" s="3"/>
      <c r="S81" s="3"/>
      <c r="T81" s="3"/>
      <c r="U81" s="3"/>
      <c r="V81" s="3"/>
    </row>
    <row r="82" spans="1:22" x14ac:dyDescent="0.25">
      <c r="A82" s="64"/>
      <c r="B82" s="76" t="str">
        <f>'Budget &amp; Specifications'!A119</f>
        <v>Sprinkler System:</v>
      </c>
      <c r="C82" s="66">
        <f>'Budget &amp; Specifications'!F119</f>
        <v>0</v>
      </c>
      <c r="D82" s="67">
        <f t="shared" si="17"/>
        <v>0</v>
      </c>
      <c r="E82" s="68">
        <f t="shared" si="18"/>
        <v>0</v>
      </c>
      <c r="F82" s="69">
        <f t="shared" si="19"/>
        <v>0</v>
      </c>
      <c r="G82" s="66">
        <f t="shared" si="16"/>
        <v>0</v>
      </c>
      <c r="H82" s="66">
        <f t="shared" si="20"/>
        <v>0</v>
      </c>
      <c r="I82" s="83"/>
      <c r="J82" s="52"/>
      <c r="K82" s="3"/>
      <c r="L82" s="3"/>
      <c r="M82" s="3"/>
      <c r="N82" s="3"/>
      <c r="O82" s="3"/>
      <c r="P82" s="3"/>
      <c r="Q82" s="3"/>
      <c r="R82" s="3"/>
      <c r="S82" s="3"/>
      <c r="T82" s="3"/>
      <c r="U82" s="3"/>
      <c r="V82" s="3"/>
    </row>
    <row r="83" spans="1:22" x14ac:dyDescent="0.25">
      <c r="A83" s="64"/>
      <c r="B83" s="76" t="str">
        <f>'Budget &amp; Specifications'!A120</f>
        <v>Fencing:</v>
      </c>
      <c r="C83" s="66">
        <f>'Budget &amp; Specifications'!F120</f>
        <v>0</v>
      </c>
      <c r="D83" s="67">
        <f t="shared" si="17"/>
        <v>0</v>
      </c>
      <c r="E83" s="68">
        <f t="shared" si="18"/>
        <v>0</v>
      </c>
      <c r="F83" s="69">
        <f t="shared" si="19"/>
        <v>0</v>
      </c>
      <c r="G83" s="66">
        <f t="shared" si="16"/>
        <v>0</v>
      </c>
      <c r="H83" s="66">
        <f t="shared" si="20"/>
        <v>0</v>
      </c>
      <c r="I83" s="83"/>
      <c r="J83" s="52"/>
      <c r="K83" s="3"/>
      <c r="L83" s="3"/>
      <c r="M83" s="3"/>
      <c r="N83" s="3"/>
      <c r="O83" s="3"/>
      <c r="P83" s="3"/>
      <c r="Q83" s="3"/>
      <c r="R83" s="3"/>
      <c r="S83" s="3"/>
      <c r="T83" s="3"/>
      <c r="U83" s="3"/>
      <c r="V83" s="3"/>
    </row>
    <row r="84" spans="1:22" x14ac:dyDescent="0.25">
      <c r="A84" s="64"/>
      <c r="B84" s="76" t="str">
        <f>'Budget &amp; Specifications'!A121</f>
        <v>Other - Exterior:</v>
      </c>
      <c r="C84" s="66">
        <f>'Budget &amp; Specifications'!F121</f>
        <v>0</v>
      </c>
      <c r="D84" s="67">
        <f t="shared" si="17"/>
        <v>0</v>
      </c>
      <c r="E84" s="68">
        <f t="shared" si="18"/>
        <v>0</v>
      </c>
      <c r="F84" s="69">
        <f t="shared" si="19"/>
        <v>0</v>
      </c>
      <c r="G84" s="66">
        <f t="shared" si="16"/>
        <v>0</v>
      </c>
      <c r="H84" s="66">
        <f t="shared" si="20"/>
        <v>0</v>
      </c>
      <c r="I84" s="83"/>
      <c r="J84" s="52"/>
      <c r="K84" s="3"/>
      <c r="L84" s="3"/>
      <c r="M84" s="3"/>
      <c r="N84" s="3"/>
      <c r="O84" s="3"/>
      <c r="P84" s="3"/>
      <c r="Q84" s="3"/>
      <c r="R84" s="3"/>
      <c r="S84" s="3"/>
      <c r="T84" s="3"/>
      <c r="U84" s="3"/>
      <c r="V84" s="3"/>
    </row>
    <row r="85" spans="1:22" x14ac:dyDescent="0.25">
      <c r="A85" s="64"/>
      <c r="B85" s="76" t="str">
        <f>'Budget &amp; Specifications'!A122</f>
        <v>Other - Exterior:</v>
      </c>
      <c r="C85" s="66">
        <f>'Budget &amp; Specifications'!F122</f>
        <v>0</v>
      </c>
      <c r="D85" s="67">
        <f t="shared" si="17"/>
        <v>0</v>
      </c>
      <c r="E85" s="68">
        <f t="shared" si="18"/>
        <v>0</v>
      </c>
      <c r="F85" s="69">
        <f t="shared" si="19"/>
        <v>0</v>
      </c>
      <c r="G85" s="66">
        <f t="shared" si="16"/>
        <v>0</v>
      </c>
      <c r="H85" s="66">
        <f t="shared" si="20"/>
        <v>0</v>
      </c>
      <c r="I85" s="83"/>
      <c r="J85" s="52"/>
      <c r="K85" s="3"/>
      <c r="L85" s="3"/>
      <c r="M85" s="3"/>
      <c r="N85" s="3"/>
      <c r="O85" s="3"/>
      <c r="P85" s="3"/>
      <c r="Q85" s="3"/>
      <c r="R85" s="3"/>
      <c r="S85" s="3"/>
      <c r="T85" s="3"/>
      <c r="U85" s="3"/>
      <c r="V85" s="3"/>
    </row>
    <row r="86" spans="1:22" x14ac:dyDescent="0.25">
      <c r="A86" s="64"/>
      <c r="B86" s="76" t="str">
        <f>'Budget &amp; Specifications'!A123</f>
        <v>Other - Exterior:</v>
      </c>
      <c r="C86" s="66">
        <f>'Budget &amp; Specifications'!F123</f>
        <v>0</v>
      </c>
      <c r="D86" s="67">
        <f t="shared" si="17"/>
        <v>0</v>
      </c>
      <c r="E86" s="68">
        <f t="shared" si="18"/>
        <v>0</v>
      </c>
      <c r="F86" s="69">
        <f t="shared" si="19"/>
        <v>0</v>
      </c>
      <c r="G86" s="66">
        <f t="shared" si="16"/>
        <v>0</v>
      </c>
      <c r="H86" s="66">
        <f t="shared" si="20"/>
        <v>0</v>
      </c>
      <c r="I86" s="83"/>
      <c r="J86" s="52"/>
      <c r="K86" s="3"/>
      <c r="L86" s="3"/>
      <c r="M86" s="3"/>
      <c r="N86" s="3"/>
      <c r="O86" s="3"/>
      <c r="P86" s="3"/>
      <c r="Q86" s="3"/>
      <c r="R86" s="3"/>
      <c r="S86" s="3"/>
      <c r="T86" s="3"/>
      <c r="U86" s="3"/>
      <c r="V86" s="3"/>
    </row>
    <row r="87" spans="1:22" x14ac:dyDescent="0.25">
      <c r="A87" s="64"/>
      <c r="B87" s="76" t="str">
        <f>'Budget &amp; Specifications'!A124</f>
        <v>Other - Exterior:</v>
      </c>
      <c r="C87" s="66">
        <f>'Budget &amp; Specifications'!F124</f>
        <v>0</v>
      </c>
      <c r="D87" s="67">
        <f t="shared" si="17"/>
        <v>0</v>
      </c>
      <c r="E87" s="68">
        <f t="shared" si="18"/>
        <v>0</v>
      </c>
      <c r="F87" s="69">
        <f t="shared" si="19"/>
        <v>0</v>
      </c>
      <c r="G87" s="66">
        <f t="shared" si="16"/>
        <v>0</v>
      </c>
      <c r="H87" s="66">
        <f t="shared" si="20"/>
        <v>0</v>
      </c>
      <c r="I87" s="83"/>
      <c r="J87" s="52"/>
      <c r="K87" s="3"/>
      <c r="L87" s="3"/>
      <c r="M87" s="3"/>
      <c r="N87" s="3"/>
      <c r="O87" s="3"/>
      <c r="P87" s="3"/>
      <c r="Q87" s="3"/>
      <c r="R87" s="3"/>
      <c r="S87" s="3"/>
      <c r="T87" s="3"/>
      <c r="U87" s="3"/>
      <c r="V87" s="3"/>
    </row>
    <row r="88" spans="1:22" ht="13.8" x14ac:dyDescent="0.25">
      <c r="A88" s="54" t="s">
        <v>33</v>
      </c>
      <c r="B88" s="55"/>
      <c r="C88" s="74"/>
      <c r="D88" s="57"/>
      <c r="E88" s="58"/>
      <c r="F88" s="58"/>
      <c r="G88" s="60"/>
      <c r="H88" s="61"/>
      <c r="I88" s="75"/>
      <c r="J88" s="62"/>
      <c r="K88" s="63"/>
      <c r="L88" s="63"/>
      <c r="M88" s="63"/>
      <c r="N88" s="63"/>
      <c r="O88" s="63"/>
      <c r="P88" s="63"/>
      <c r="Q88" s="63"/>
      <c r="R88" s="63"/>
      <c r="S88" s="63"/>
      <c r="T88" s="63"/>
      <c r="U88" s="63"/>
      <c r="V88" s="63"/>
    </row>
    <row r="89" spans="1:22" x14ac:dyDescent="0.25">
      <c r="A89" s="64"/>
      <c r="B89" s="76" t="s">
        <v>34</v>
      </c>
      <c r="C89" s="66">
        <f>'Budget &amp; Specifications'!F131</f>
        <v>0</v>
      </c>
      <c r="D89" s="67">
        <f>IF(C89=0,0,C89/$C$92)</f>
        <v>0</v>
      </c>
      <c r="E89" s="68">
        <f>IF($C$3=0,0,C89/$C$3)</f>
        <v>0</v>
      </c>
      <c r="F89" s="69">
        <f>IF(C89=0,0,(G89/C89))</f>
        <v>0</v>
      </c>
      <c r="G89" s="66">
        <f>SUM(K89:V89)</f>
        <v>0</v>
      </c>
      <c r="H89" s="66">
        <f>C89-G89</f>
        <v>0</v>
      </c>
      <c r="I89" s="83"/>
      <c r="J89" s="52"/>
      <c r="K89" s="3"/>
      <c r="L89" s="3"/>
      <c r="M89" s="3"/>
      <c r="N89" s="3"/>
      <c r="O89" s="3"/>
      <c r="P89" s="3"/>
      <c r="Q89" s="3"/>
      <c r="R89" s="3"/>
      <c r="S89" s="3"/>
      <c r="T89" s="3"/>
      <c r="U89" s="3"/>
      <c r="V89" s="3"/>
    </row>
    <row r="90" spans="1:22" x14ac:dyDescent="0.25">
      <c r="A90" s="119"/>
      <c r="B90" s="120"/>
      <c r="C90" s="121"/>
      <c r="D90" s="122"/>
      <c r="E90" s="123"/>
      <c r="F90" s="124"/>
      <c r="G90" s="125"/>
      <c r="H90" s="125"/>
      <c r="I90" s="126"/>
      <c r="J90" s="127"/>
      <c r="K90" s="128"/>
      <c r="L90" s="128"/>
      <c r="M90" s="128"/>
      <c r="N90" s="128"/>
      <c r="O90" s="128"/>
      <c r="P90" s="128"/>
      <c r="Q90" s="128"/>
      <c r="R90" s="128"/>
      <c r="S90" s="128"/>
      <c r="T90" s="128"/>
      <c r="U90" s="128"/>
      <c r="V90" s="128"/>
    </row>
    <row r="91" spans="1:22" ht="13.8" thickBot="1" x14ac:dyDescent="0.3">
      <c r="A91" s="85"/>
      <c r="B91" s="86"/>
      <c r="C91" s="87"/>
      <c r="D91" s="88"/>
      <c r="E91" s="89"/>
      <c r="F91" s="89"/>
      <c r="G91" s="90"/>
      <c r="H91" s="90"/>
      <c r="I91" s="90"/>
      <c r="J91" s="91"/>
      <c r="K91" s="92"/>
      <c r="L91" s="92"/>
      <c r="M91" s="92"/>
      <c r="N91" s="92"/>
      <c r="O91" s="92"/>
      <c r="P91" s="92"/>
      <c r="Q91" s="92"/>
      <c r="R91" s="92"/>
      <c r="S91" s="92"/>
      <c r="T91" s="92"/>
      <c r="U91" s="92"/>
      <c r="V91" s="92"/>
    </row>
    <row r="92" spans="1:22" ht="16.2" thickBot="1" x14ac:dyDescent="0.35">
      <c r="A92" s="216" t="s">
        <v>24</v>
      </c>
      <c r="B92" s="217"/>
      <c r="C92" s="93">
        <f>'Budget &amp; Specifications'!F132</f>
        <v>0</v>
      </c>
      <c r="D92" s="94">
        <f>IF(C92=0,0,C92/$C$92)</f>
        <v>0</v>
      </c>
      <c r="E92" s="68">
        <f>IF($C$3=0,0,C92/$C$3)</f>
        <v>0</v>
      </c>
      <c r="F92" s="69">
        <f>IF(C92=0,0,(G92/C92))</f>
        <v>0</v>
      </c>
      <c r="G92" s="93">
        <f>SUM(G8:G89)</f>
        <v>0</v>
      </c>
      <c r="H92" s="93">
        <f>SUM(H8:H89)</f>
        <v>0</v>
      </c>
      <c r="I92" s="93"/>
      <c r="J92" s="93">
        <f t="shared" ref="J92:V92" si="21">SUM(J8:J89)</f>
        <v>0</v>
      </c>
      <c r="K92" s="95">
        <f t="shared" si="21"/>
        <v>0</v>
      </c>
      <c r="L92" s="95">
        <f t="shared" si="21"/>
        <v>0</v>
      </c>
      <c r="M92" s="95">
        <f t="shared" si="21"/>
        <v>0</v>
      </c>
      <c r="N92" s="95">
        <f t="shared" si="21"/>
        <v>0</v>
      </c>
      <c r="O92" s="95">
        <f t="shared" si="21"/>
        <v>0</v>
      </c>
      <c r="P92" s="95">
        <f t="shared" si="21"/>
        <v>0</v>
      </c>
      <c r="Q92" s="95">
        <f t="shared" si="21"/>
        <v>0</v>
      </c>
      <c r="R92" s="95">
        <f t="shared" si="21"/>
        <v>0</v>
      </c>
      <c r="S92" s="95">
        <f t="shared" si="21"/>
        <v>0</v>
      </c>
      <c r="T92" s="95">
        <f t="shared" si="21"/>
        <v>0</v>
      </c>
      <c r="U92" s="95">
        <f t="shared" si="21"/>
        <v>0</v>
      </c>
      <c r="V92" s="95">
        <f t="shared" si="21"/>
        <v>0</v>
      </c>
    </row>
    <row r="93" spans="1:22" x14ac:dyDescent="0.25">
      <c r="A93" s="96"/>
      <c r="B93" s="91"/>
      <c r="C93" s="90"/>
      <c r="D93" s="88"/>
      <c r="E93" s="89"/>
      <c r="F93" s="89"/>
      <c r="G93" s="90"/>
      <c r="H93" s="90"/>
      <c r="I93" s="90"/>
      <c r="J93" s="91"/>
      <c r="K93" s="97"/>
      <c r="L93" s="97"/>
      <c r="M93" s="97"/>
      <c r="N93" s="97"/>
      <c r="O93" s="97"/>
      <c r="P93" s="97"/>
      <c r="Q93" s="97"/>
      <c r="R93" s="97"/>
      <c r="S93" s="97"/>
      <c r="T93" s="97"/>
      <c r="U93" s="97"/>
      <c r="V93" s="97"/>
    </row>
    <row r="94" spans="1:22" x14ac:dyDescent="0.25">
      <c r="A94" s="98"/>
      <c r="B94" s="56" t="s">
        <v>12</v>
      </c>
      <c r="C94" s="99"/>
      <c r="D94" s="100"/>
      <c r="E94" s="101"/>
      <c r="F94" s="101"/>
      <c r="G94" s="218" t="s">
        <v>13</v>
      </c>
      <c r="H94" s="219"/>
      <c r="I94" s="219"/>
      <c r="J94" s="102"/>
      <c r="K94" s="25">
        <v>1</v>
      </c>
      <c r="L94" s="25">
        <v>2</v>
      </c>
      <c r="M94" s="25">
        <v>3</v>
      </c>
      <c r="N94" s="25">
        <v>4</v>
      </c>
      <c r="O94" s="25">
        <v>5</v>
      </c>
      <c r="P94" s="25">
        <v>6</v>
      </c>
      <c r="Q94" s="25">
        <v>7</v>
      </c>
      <c r="R94" s="25">
        <v>8</v>
      </c>
      <c r="S94" s="25">
        <v>9</v>
      </c>
      <c r="T94" s="25">
        <v>10</v>
      </c>
      <c r="U94" s="25">
        <v>11</v>
      </c>
      <c r="V94" s="103">
        <v>12</v>
      </c>
    </row>
    <row r="95" spans="1:22" x14ac:dyDescent="0.25">
      <c r="A95" s="98"/>
      <c r="B95" s="56"/>
      <c r="C95" s="104"/>
      <c r="D95" s="100"/>
      <c r="E95" s="101"/>
      <c r="F95" s="101"/>
      <c r="G95" s="105" t="s">
        <v>17</v>
      </c>
      <c r="H95" s="220" t="s">
        <v>18</v>
      </c>
      <c r="I95" s="220"/>
      <c r="J95" s="102"/>
      <c r="K95" s="25"/>
      <c r="L95" s="25"/>
      <c r="M95" s="25"/>
      <c r="N95" s="25"/>
      <c r="O95" s="25"/>
      <c r="P95" s="25"/>
      <c r="Q95" s="25"/>
      <c r="R95" s="25"/>
      <c r="S95" s="25"/>
      <c r="T95" s="25"/>
      <c r="U95" s="25"/>
      <c r="V95" s="103"/>
    </row>
    <row r="96" spans="1:22" s="107" customFormat="1" x14ac:dyDescent="0.25">
      <c r="A96" s="213" t="s">
        <v>9</v>
      </c>
      <c r="B96" s="213"/>
      <c r="C96" s="213"/>
      <c r="D96" s="213"/>
      <c r="E96" s="213"/>
      <c r="F96" s="213"/>
      <c r="G96" s="106">
        <f>IF($C$92=0,0,H96/$C$92)</f>
        <v>0</v>
      </c>
      <c r="H96" s="214">
        <f>SUM(K96:V96)</f>
        <v>0</v>
      </c>
      <c r="I96" s="214"/>
      <c r="K96" s="1"/>
      <c r="L96" s="1"/>
      <c r="M96" s="1"/>
      <c r="N96" s="1"/>
      <c r="O96" s="1"/>
      <c r="P96" s="1"/>
      <c r="Q96" s="1"/>
      <c r="R96" s="1"/>
      <c r="S96" s="1"/>
      <c r="T96" s="1"/>
      <c r="U96" s="1"/>
      <c r="V96" s="1"/>
    </row>
    <row r="97" spans="1:22" s="107" customFormat="1" x14ac:dyDescent="0.25">
      <c r="A97" s="213" t="s">
        <v>10</v>
      </c>
      <c r="B97" s="213"/>
      <c r="C97" s="213"/>
      <c r="D97" s="213"/>
      <c r="E97" s="213"/>
      <c r="F97" s="213"/>
      <c r="G97" s="106">
        <f>IF($C$92=0,0,H97/$C$92)</f>
        <v>0</v>
      </c>
      <c r="H97" s="214">
        <f>SUM(K97:V97)</f>
        <v>0</v>
      </c>
      <c r="I97" s="214"/>
      <c r="K97" s="1"/>
      <c r="L97" s="1"/>
      <c r="M97" s="1"/>
      <c r="N97" s="1"/>
      <c r="O97" s="1"/>
      <c r="P97" s="1"/>
      <c r="Q97" s="1"/>
      <c r="R97" s="1"/>
      <c r="S97" s="1"/>
      <c r="T97" s="1"/>
      <c r="U97" s="1"/>
      <c r="V97" s="1"/>
    </row>
    <row r="98" spans="1:22" s="107" customFormat="1" x14ac:dyDescent="0.25">
      <c r="A98" s="213" t="s">
        <v>11</v>
      </c>
      <c r="B98" s="213"/>
      <c r="C98" s="213"/>
      <c r="D98" s="213"/>
      <c r="E98" s="213"/>
      <c r="F98" s="213"/>
      <c r="G98" s="106">
        <f>IF($C$92=0,0,H98/$C$92)</f>
        <v>0</v>
      </c>
      <c r="H98" s="214">
        <f>SUM(K98:V98)</f>
        <v>0</v>
      </c>
      <c r="I98" s="214"/>
      <c r="K98" s="14">
        <f>K96-K97</f>
        <v>0</v>
      </c>
      <c r="L98" s="14">
        <f t="shared" ref="L98:V98" si="22">L96-L97</f>
        <v>0</v>
      </c>
      <c r="M98" s="14">
        <f t="shared" si="22"/>
        <v>0</v>
      </c>
      <c r="N98" s="14">
        <f t="shared" si="22"/>
        <v>0</v>
      </c>
      <c r="O98" s="14">
        <f t="shared" si="22"/>
        <v>0</v>
      </c>
      <c r="P98" s="14">
        <f t="shared" si="22"/>
        <v>0</v>
      </c>
      <c r="Q98" s="14">
        <f t="shared" si="22"/>
        <v>0</v>
      </c>
      <c r="R98" s="14">
        <f t="shared" si="22"/>
        <v>0</v>
      </c>
      <c r="S98" s="14">
        <f t="shared" si="22"/>
        <v>0</v>
      </c>
      <c r="T98" s="14">
        <f t="shared" si="22"/>
        <v>0</v>
      </c>
      <c r="U98" s="14">
        <f t="shared" si="22"/>
        <v>0</v>
      </c>
      <c r="V98" s="14">
        <f t="shared" si="22"/>
        <v>0</v>
      </c>
    </row>
    <row r="99" spans="1:22" s="107" customFormat="1" x14ac:dyDescent="0.25">
      <c r="A99" s="108"/>
      <c r="B99" s="215" t="s">
        <v>14</v>
      </c>
      <c r="C99" s="215"/>
      <c r="D99" s="215"/>
      <c r="E99" s="215"/>
      <c r="F99" s="215"/>
      <c r="G99" s="215"/>
      <c r="H99" s="215"/>
      <c r="I99" s="215"/>
      <c r="J99" s="109"/>
      <c r="K99" s="15">
        <f>C92-K98</f>
        <v>0</v>
      </c>
      <c r="L99" s="15">
        <f>K99-L98</f>
        <v>0</v>
      </c>
      <c r="M99" s="15">
        <f>L99-M98</f>
        <v>0</v>
      </c>
      <c r="N99" s="15">
        <f>M99-N98</f>
        <v>0</v>
      </c>
      <c r="O99" s="15">
        <f t="shared" ref="O99:V99" si="23">N99-O98</f>
        <v>0</v>
      </c>
      <c r="P99" s="15">
        <f t="shared" si="23"/>
        <v>0</v>
      </c>
      <c r="Q99" s="15">
        <f t="shared" si="23"/>
        <v>0</v>
      </c>
      <c r="R99" s="15">
        <f t="shared" si="23"/>
        <v>0</v>
      </c>
      <c r="S99" s="15">
        <f t="shared" si="23"/>
        <v>0</v>
      </c>
      <c r="T99" s="15">
        <f t="shared" si="23"/>
        <v>0</v>
      </c>
      <c r="U99" s="15">
        <f t="shared" si="23"/>
        <v>0</v>
      </c>
      <c r="V99" s="15">
        <f t="shared" si="23"/>
        <v>0</v>
      </c>
    </row>
    <row r="100" spans="1:22" s="107" customFormat="1" x14ac:dyDescent="0.25">
      <c r="A100" s="108"/>
      <c r="B100" s="215" t="s">
        <v>16</v>
      </c>
      <c r="C100" s="215"/>
      <c r="D100" s="215"/>
      <c r="E100" s="215"/>
      <c r="F100" s="215"/>
      <c r="G100" s="215"/>
      <c r="H100" s="215"/>
      <c r="I100" s="215"/>
      <c r="J100" s="109"/>
      <c r="K100" s="16">
        <f>IF($C$92=0,0,SUM($K$96:K96)/$C$92)</f>
        <v>0</v>
      </c>
      <c r="L100" s="16">
        <f>IF($C$92=0,0,SUM($K$96:L96)/$C$92)</f>
        <v>0</v>
      </c>
      <c r="M100" s="16">
        <f>IF($C$92=0,0,SUM($K$96:M96)/$C$92)</f>
        <v>0</v>
      </c>
      <c r="N100" s="16">
        <f>IF($C$92=0,0,SUM($K$96:N96)/$C$92)</f>
        <v>0</v>
      </c>
      <c r="O100" s="16">
        <f>IF($C$92=0,0,SUM($K$96:O96)/$C$92)</f>
        <v>0</v>
      </c>
      <c r="P100" s="16">
        <f>IF($C$92=0,0,SUM($K$96:P96)/$C$92)</f>
        <v>0</v>
      </c>
      <c r="Q100" s="16">
        <f>IF($C$92=0,0,SUM($K$96:Q96)/$C$92)</f>
        <v>0</v>
      </c>
      <c r="R100" s="16">
        <f>IF($C$92=0,0,SUM($K$96:R96)/$C$92)</f>
        <v>0</v>
      </c>
      <c r="S100" s="16">
        <f>IF($C$92=0,0,SUM($K$96:S96)/$C$92)</f>
        <v>0</v>
      </c>
      <c r="T100" s="16">
        <f>IF($C$92=0,0,SUM($K$96:T96)/$C$92)</f>
        <v>0</v>
      </c>
      <c r="U100" s="16">
        <f>IF($C$92=0,0,SUM($K$96:U96)/$C$92)</f>
        <v>0</v>
      </c>
      <c r="V100" s="16">
        <f>IF($C$92=0,0,SUM($K$96:V96)/$C$92)</f>
        <v>0</v>
      </c>
    </row>
    <row r="101" spans="1:22" ht="14.4" x14ac:dyDescent="0.3">
      <c r="A101" s="110"/>
      <c r="B101" s="110"/>
      <c r="C101" s="110"/>
      <c r="D101" s="111"/>
      <c r="E101" s="112"/>
      <c r="F101" s="112"/>
      <c r="G101" s="110"/>
      <c r="H101" s="110"/>
      <c r="I101" s="110"/>
      <c r="J101" s="110"/>
      <c r="K101" s="113"/>
      <c r="L101" s="113"/>
      <c r="M101" s="113"/>
      <c r="N101" s="113"/>
      <c r="O101" s="113"/>
      <c r="P101" s="113"/>
      <c r="Q101" s="113"/>
      <c r="R101" s="113"/>
      <c r="S101" s="110"/>
      <c r="T101" s="110"/>
      <c r="U101" s="110"/>
      <c r="V101" s="110"/>
    </row>
    <row r="102" spans="1:22" ht="14.4" x14ac:dyDescent="0.3">
      <c r="A102" s="212" t="s">
        <v>27</v>
      </c>
      <c r="B102" s="221"/>
      <c r="C102" s="221"/>
      <c r="D102" s="221"/>
      <c r="E102" s="221"/>
      <c r="F102" s="221"/>
      <c r="G102" s="221"/>
      <c r="H102" s="221"/>
      <c r="I102" s="221"/>
      <c r="J102" s="221"/>
      <c r="K102" s="221"/>
      <c r="L102" s="221"/>
      <c r="M102" s="221"/>
      <c r="N102" s="221"/>
      <c r="O102" s="113"/>
      <c r="P102" s="113"/>
      <c r="Q102" s="113"/>
      <c r="R102" s="113"/>
      <c r="S102" s="110"/>
      <c r="T102" s="110"/>
      <c r="U102" s="110"/>
      <c r="V102" s="110"/>
    </row>
    <row r="103" spans="1:22" ht="14.4" x14ac:dyDescent="0.3">
      <c r="A103" s="221"/>
      <c r="B103" s="221"/>
      <c r="C103" s="221"/>
      <c r="D103" s="221"/>
      <c r="E103" s="221"/>
      <c r="F103" s="221"/>
      <c r="G103" s="221"/>
      <c r="H103" s="221"/>
      <c r="I103" s="221"/>
      <c r="J103" s="221"/>
      <c r="K103" s="221"/>
      <c r="L103" s="221"/>
      <c r="M103" s="221"/>
      <c r="N103" s="221"/>
      <c r="O103" s="113"/>
      <c r="P103" s="113"/>
      <c r="Q103" s="113"/>
      <c r="R103" s="113"/>
      <c r="S103" s="110"/>
      <c r="T103" s="110"/>
      <c r="U103" s="110"/>
      <c r="V103" s="110"/>
    </row>
    <row r="104" spans="1:22" ht="14.4" x14ac:dyDescent="0.3">
      <c r="A104" s="222" t="s">
        <v>25</v>
      </c>
      <c r="B104" s="223"/>
      <c r="C104" s="223"/>
      <c r="D104" s="223"/>
      <c r="E104" s="223"/>
      <c r="F104" s="223"/>
      <c r="G104" s="223"/>
      <c r="H104" s="223"/>
      <c r="I104" s="223"/>
      <c r="J104" s="223"/>
      <c r="K104" s="223"/>
      <c r="L104" s="223"/>
      <c r="M104" s="223"/>
      <c r="N104" s="223"/>
      <c r="O104" s="113"/>
      <c r="P104" s="113"/>
      <c r="Q104" s="113"/>
      <c r="R104" s="113"/>
      <c r="S104" s="110"/>
      <c r="T104" s="110"/>
      <c r="U104" s="110"/>
      <c r="V104" s="110"/>
    </row>
    <row r="105" spans="1:22" ht="14.4" x14ac:dyDescent="0.3">
      <c r="A105" s="114"/>
      <c r="B105" s="115"/>
      <c r="C105" s="115"/>
      <c r="D105" s="115"/>
      <c r="E105" s="115"/>
      <c r="F105" s="115"/>
      <c r="G105" s="115"/>
      <c r="H105" s="115"/>
      <c r="I105" s="115"/>
      <c r="J105" s="115"/>
      <c r="K105" s="115"/>
      <c r="L105" s="115"/>
      <c r="M105" s="115"/>
      <c r="N105" s="115"/>
      <c r="O105" s="113"/>
      <c r="P105" s="113"/>
      <c r="Q105" s="113"/>
      <c r="R105" s="113"/>
      <c r="S105" s="110"/>
      <c r="T105" s="110"/>
      <c r="U105" s="110"/>
      <c r="V105" s="110"/>
    </row>
    <row r="106" spans="1:22" ht="15" thickBot="1" x14ac:dyDescent="0.35">
      <c r="A106" s="210"/>
      <c r="B106" s="210"/>
      <c r="C106" s="210"/>
      <c r="D106" s="210"/>
      <c r="E106" s="210"/>
      <c r="F106" s="211"/>
      <c r="G106" s="129"/>
      <c r="H106" s="130"/>
      <c r="I106" s="130"/>
      <c r="J106" s="130"/>
      <c r="K106" s="130"/>
      <c r="L106" s="130"/>
      <c r="M106" s="130"/>
      <c r="N106" s="130"/>
      <c r="O106" s="131"/>
      <c r="P106" s="113"/>
      <c r="Q106" s="113"/>
      <c r="R106" s="113"/>
      <c r="S106" s="110"/>
      <c r="T106" s="110"/>
      <c r="U106" s="110"/>
      <c r="V106" s="110"/>
    </row>
    <row r="107" spans="1:22" ht="14.4" x14ac:dyDescent="0.3">
      <c r="A107" s="212" t="s">
        <v>60</v>
      </c>
      <c r="B107" s="212"/>
      <c r="C107" s="212"/>
      <c r="D107" s="212"/>
      <c r="E107" s="212"/>
      <c r="F107" s="114"/>
      <c r="G107" s="115"/>
      <c r="H107" s="212" t="s">
        <v>59</v>
      </c>
      <c r="I107" s="212"/>
      <c r="J107" s="212"/>
      <c r="K107" s="212"/>
      <c r="L107" s="212"/>
      <c r="M107" s="212"/>
      <c r="N107" s="212"/>
      <c r="O107" s="113"/>
      <c r="P107" s="113"/>
      <c r="Q107" s="113"/>
      <c r="R107" s="113"/>
      <c r="S107" s="110"/>
      <c r="T107" s="110"/>
      <c r="U107" s="110"/>
      <c r="V107" s="110"/>
    </row>
  </sheetData>
  <sheetProtection algorithmName="SHA-512" hashValue="ypCfwPMYrGL9y3tqPrwkQ9mDuvkdl2wbcPqdu8R/7LqbSOem2dULCP+y5L2tOoetcq+AuNxHu329nFy3KrVcYg==" saltValue="JpQuXGjJLXmpd++0zzw0kA==" spinCount="100000" sheet="1" selectLockedCells="1"/>
  <mergeCells count="117">
    <mergeCell ref="J5:J6"/>
    <mergeCell ref="G42:G43"/>
    <mergeCell ref="A71:B71"/>
    <mergeCell ref="A1:B1"/>
    <mergeCell ref="C1:H1"/>
    <mergeCell ref="K1:V3"/>
    <mergeCell ref="A2:B2"/>
    <mergeCell ref="C2:H2"/>
    <mergeCell ref="A3:B3"/>
    <mergeCell ref="C3:H3"/>
    <mergeCell ref="G4:I4"/>
    <mergeCell ref="A5:A6"/>
    <mergeCell ref="B5:B6"/>
    <mergeCell ref="C5:C6"/>
    <mergeCell ref="D5:D6"/>
    <mergeCell ref="E5:E6"/>
    <mergeCell ref="F5:F6"/>
    <mergeCell ref="G5:G6"/>
    <mergeCell ref="H5:H6"/>
    <mergeCell ref="I5:I6"/>
    <mergeCell ref="T5:T6"/>
    <mergeCell ref="U5:U6"/>
    <mergeCell ref="P5:P6"/>
    <mergeCell ref="Q5:Q6"/>
    <mergeCell ref="R5:R6"/>
    <mergeCell ref="K5:K6"/>
    <mergeCell ref="L5:L6"/>
    <mergeCell ref="M5:M6"/>
    <mergeCell ref="N5:N6"/>
    <mergeCell ref="O5:O6"/>
    <mergeCell ref="U18:U19"/>
    <mergeCell ref="V18:V19"/>
    <mergeCell ref="P18:P19"/>
    <mergeCell ref="Q18:Q19"/>
    <mergeCell ref="R18:R19"/>
    <mergeCell ref="S5:S6"/>
    <mergeCell ref="I18:I19"/>
    <mergeCell ref="J18:J19"/>
    <mergeCell ref="K18:K19"/>
    <mergeCell ref="L18:L19"/>
    <mergeCell ref="S72:S73"/>
    <mergeCell ref="T72:T73"/>
    <mergeCell ref="U72:U73"/>
    <mergeCell ref="L72:L73"/>
    <mergeCell ref="A72:A73"/>
    <mergeCell ref="B72:B73"/>
    <mergeCell ref="C72:C73"/>
    <mergeCell ref="D72:D73"/>
    <mergeCell ref="E72:E73"/>
    <mergeCell ref="F72:F73"/>
    <mergeCell ref="I42:I43"/>
    <mergeCell ref="J42:J43"/>
    <mergeCell ref="K42:K43"/>
    <mergeCell ref="L42:L43"/>
    <mergeCell ref="A42:A43"/>
    <mergeCell ref="B42:B43"/>
    <mergeCell ref="C42:C43"/>
    <mergeCell ref="D42:D43"/>
    <mergeCell ref="E42:E43"/>
    <mergeCell ref="F42:F43"/>
    <mergeCell ref="V72:V73"/>
    <mergeCell ref="M72:M73"/>
    <mergeCell ref="N72:N73"/>
    <mergeCell ref="O72:O73"/>
    <mergeCell ref="P72:P73"/>
    <mergeCell ref="Q72:Q73"/>
    <mergeCell ref="R72:R73"/>
    <mergeCell ref="A102:N103"/>
    <mergeCell ref="A104:N104"/>
    <mergeCell ref="A106:F106"/>
    <mergeCell ref="A107:E107"/>
    <mergeCell ref="H107:N107"/>
    <mergeCell ref="A18:A19"/>
    <mergeCell ref="B18:B19"/>
    <mergeCell ref="C18:C19"/>
    <mergeCell ref="A97:F97"/>
    <mergeCell ref="H97:I97"/>
    <mergeCell ref="A98:F98"/>
    <mergeCell ref="H98:I98"/>
    <mergeCell ref="B99:I99"/>
    <mergeCell ref="B100:I100"/>
    <mergeCell ref="A92:B92"/>
    <mergeCell ref="G94:I94"/>
    <mergeCell ref="H95:I95"/>
    <mergeCell ref="A96:F96"/>
    <mergeCell ref="H96:I96"/>
    <mergeCell ref="G72:G73"/>
    <mergeCell ref="H72:H73"/>
    <mergeCell ref="I72:I73"/>
    <mergeCell ref="J72:J73"/>
    <mergeCell ref="K72:K73"/>
    <mergeCell ref="G18:G19"/>
    <mergeCell ref="H18:H19"/>
    <mergeCell ref="I1:I3"/>
    <mergeCell ref="I8:I17"/>
    <mergeCell ref="I21:I41"/>
    <mergeCell ref="C71:H71"/>
    <mergeCell ref="U42:U43"/>
    <mergeCell ref="V42:V43"/>
    <mergeCell ref="H42:H43"/>
    <mergeCell ref="S18:S19"/>
    <mergeCell ref="M18:M19"/>
    <mergeCell ref="N18:N19"/>
    <mergeCell ref="S42:S43"/>
    <mergeCell ref="D18:D19"/>
    <mergeCell ref="E18:E19"/>
    <mergeCell ref="F18:F19"/>
    <mergeCell ref="O42:O43"/>
    <mergeCell ref="P42:P43"/>
    <mergeCell ref="Q42:Q43"/>
    <mergeCell ref="R42:R43"/>
    <mergeCell ref="M42:M43"/>
    <mergeCell ref="T42:T43"/>
    <mergeCell ref="N42:N43"/>
    <mergeCell ref="T18:T19"/>
    <mergeCell ref="V5:V6"/>
    <mergeCell ref="O18:O19"/>
  </mergeCells>
  <conditionalFormatting sqref="F8">
    <cfRule type="cellIs" dxfId="1" priority="2" stopIfTrue="1" operator="greaterThan">
      <formula>1</formula>
    </cfRule>
  </conditionalFormatting>
  <conditionalFormatting sqref="F9:F41 F45:F70 F75:F87 F89 F92">
    <cfRule type="cellIs" dxfId="0" priority="1" stopIfTrue="1" operator="lessThan">
      <formula>0</formula>
    </cfRule>
  </conditionalFormatting>
  <pageMargins left="0.45" right="0.45" top="1" bottom="0.5" header="0.3" footer="0.3"/>
  <pageSetup scale="67" fitToHeight="0" orientation="landscape" r:id="rId1"/>
  <headerFooter>
    <oddHeader>&amp;L&amp;G&amp;C&amp;"Arial,Bold"&amp;16Streamline Funding&amp;10
&amp;12Draw Budget&amp;"Arial,Regular"&amp;10
&amp;R&amp;"Arial,Bold"Application Date: &amp;D</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59820-A418-4EAA-B3E4-88FCA868D7D4}">
  <sheetPr codeName="Sheet3"/>
  <dimension ref="A1:M41"/>
  <sheetViews>
    <sheetView view="pageLayout" zoomScale="85" zoomScaleNormal="100" zoomScalePageLayoutView="85" workbookViewId="0">
      <selection activeCell="B11" sqref="B11"/>
    </sheetView>
  </sheetViews>
  <sheetFormatPr defaultRowHeight="13.2" x14ac:dyDescent="0.25"/>
  <cols>
    <col min="1" max="1" width="1.109375" customWidth="1"/>
    <col min="2" max="2" width="6" customWidth="1"/>
    <col min="3" max="3" width="1.33203125" customWidth="1"/>
    <col min="12" max="12" width="17.5546875" customWidth="1"/>
    <col min="13" max="13" width="1.21875" customWidth="1"/>
  </cols>
  <sheetData>
    <row r="1" spans="1:13" ht="7.2" customHeight="1" x14ac:dyDescent="0.25">
      <c r="A1" s="132"/>
      <c r="B1" s="132"/>
      <c r="C1" s="132"/>
      <c r="D1" s="133"/>
      <c r="E1" s="133"/>
      <c r="F1" s="133"/>
      <c r="G1" s="133"/>
      <c r="H1" s="133"/>
      <c r="I1" s="133"/>
      <c r="J1" s="133"/>
      <c r="K1" s="133"/>
      <c r="L1" s="133"/>
      <c r="M1" s="133"/>
    </row>
    <row r="2" spans="1:13" ht="45.6" customHeight="1" x14ac:dyDescent="0.25">
      <c r="A2" s="134"/>
      <c r="B2" s="135" t="s">
        <v>185</v>
      </c>
      <c r="C2" s="134"/>
      <c r="D2" s="248" t="s">
        <v>188</v>
      </c>
      <c r="E2" s="249"/>
      <c r="F2" s="249"/>
      <c r="G2" s="249"/>
      <c r="H2" s="249"/>
      <c r="I2" s="249"/>
      <c r="J2" s="249"/>
      <c r="K2" s="249"/>
      <c r="L2" s="249"/>
      <c r="M2" s="247"/>
    </row>
    <row r="3" spans="1:13" ht="27.6" customHeight="1" x14ac:dyDescent="0.25">
      <c r="A3" s="136"/>
      <c r="B3" s="139"/>
      <c r="C3" s="136"/>
      <c r="D3" s="250" t="s">
        <v>183</v>
      </c>
      <c r="E3" s="251"/>
      <c r="F3" s="251"/>
      <c r="G3" s="251"/>
      <c r="H3" s="251"/>
      <c r="I3" s="251"/>
      <c r="J3" s="251"/>
      <c r="K3" s="251"/>
      <c r="L3" s="251"/>
      <c r="M3" s="247"/>
    </row>
    <row r="4" spans="1:13" ht="27.6" customHeight="1" x14ac:dyDescent="0.25">
      <c r="A4" s="136"/>
      <c r="B4" s="139"/>
      <c r="C4" s="136"/>
      <c r="D4" s="250" t="s">
        <v>174</v>
      </c>
      <c r="E4" s="251"/>
      <c r="F4" s="251"/>
      <c r="G4" s="251"/>
      <c r="H4" s="251"/>
      <c r="I4" s="251"/>
      <c r="J4" s="251"/>
      <c r="K4" s="251"/>
      <c r="L4" s="251"/>
      <c r="M4" s="247"/>
    </row>
    <row r="5" spans="1:13" ht="27.6" customHeight="1" x14ac:dyDescent="0.25">
      <c r="A5" s="136"/>
      <c r="B5" s="139"/>
      <c r="C5" s="136"/>
      <c r="D5" s="250" t="s">
        <v>175</v>
      </c>
      <c r="E5" s="251"/>
      <c r="F5" s="251"/>
      <c r="G5" s="251"/>
      <c r="H5" s="251"/>
      <c r="I5" s="251"/>
      <c r="J5" s="251"/>
      <c r="K5" s="251"/>
      <c r="L5" s="251"/>
      <c r="M5" s="247"/>
    </row>
    <row r="6" spans="1:13" ht="27.6" customHeight="1" x14ac:dyDescent="0.25">
      <c r="A6" s="136"/>
      <c r="B6" s="139"/>
      <c r="C6" s="136"/>
      <c r="D6" s="250" t="s">
        <v>176</v>
      </c>
      <c r="E6" s="251"/>
      <c r="F6" s="251"/>
      <c r="G6" s="251"/>
      <c r="H6" s="251"/>
      <c r="I6" s="251"/>
      <c r="J6" s="251"/>
      <c r="K6" s="251"/>
      <c r="L6" s="251"/>
      <c r="M6" s="247"/>
    </row>
    <row r="7" spans="1:13" ht="27.6" customHeight="1" x14ac:dyDescent="0.25">
      <c r="A7" s="136"/>
      <c r="B7" s="139"/>
      <c r="C7" s="136"/>
      <c r="D7" s="250" t="s">
        <v>177</v>
      </c>
      <c r="E7" s="251"/>
      <c r="F7" s="251"/>
      <c r="G7" s="251"/>
      <c r="H7" s="251"/>
      <c r="I7" s="251"/>
      <c r="J7" s="251"/>
      <c r="K7" s="251"/>
      <c r="L7" s="251"/>
      <c r="M7" s="247"/>
    </row>
    <row r="8" spans="1:13" ht="27.6" customHeight="1" x14ac:dyDescent="0.25">
      <c r="A8" s="136"/>
      <c r="B8" s="139"/>
      <c r="C8" s="136"/>
      <c r="D8" s="250" t="s">
        <v>178</v>
      </c>
      <c r="E8" s="251"/>
      <c r="F8" s="251"/>
      <c r="G8" s="251"/>
      <c r="H8" s="251"/>
      <c r="I8" s="251"/>
      <c r="J8" s="251"/>
      <c r="K8" s="251"/>
      <c r="L8" s="251"/>
      <c r="M8" s="247"/>
    </row>
    <row r="9" spans="1:13" ht="27.6" customHeight="1" x14ac:dyDescent="0.25">
      <c r="A9" s="136"/>
      <c r="B9" s="139"/>
      <c r="C9" s="136"/>
      <c r="D9" s="250" t="s">
        <v>179</v>
      </c>
      <c r="E9" s="251"/>
      <c r="F9" s="251"/>
      <c r="G9" s="251"/>
      <c r="H9" s="251"/>
      <c r="I9" s="251"/>
      <c r="J9" s="251"/>
      <c r="K9" s="251"/>
      <c r="L9" s="251"/>
      <c r="M9" s="247"/>
    </row>
    <row r="10" spans="1:13" ht="27.6" customHeight="1" x14ac:dyDescent="0.25">
      <c r="A10" s="136"/>
      <c r="B10" s="139"/>
      <c r="C10" s="136"/>
      <c r="D10" s="250" t="s">
        <v>180</v>
      </c>
      <c r="E10" s="251"/>
      <c r="F10" s="251"/>
      <c r="G10" s="251"/>
      <c r="H10" s="251"/>
      <c r="I10" s="251"/>
      <c r="J10" s="251"/>
      <c r="K10" s="251"/>
      <c r="L10" s="251"/>
      <c r="M10" s="247"/>
    </row>
    <row r="11" spans="1:13" ht="27.6" customHeight="1" x14ac:dyDescent="0.25">
      <c r="A11" s="136"/>
      <c r="B11" s="139"/>
      <c r="C11" s="136"/>
      <c r="D11" s="250" t="s">
        <v>181</v>
      </c>
      <c r="E11" s="251"/>
      <c r="F11" s="251"/>
      <c r="G11" s="251"/>
      <c r="H11" s="251"/>
      <c r="I11" s="251"/>
      <c r="J11" s="251"/>
      <c r="K11" s="251"/>
      <c r="L11" s="251"/>
      <c r="M11" s="247"/>
    </row>
    <row r="12" spans="1:13" ht="27.6" customHeight="1" x14ac:dyDescent="0.25">
      <c r="A12" s="136"/>
      <c r="B12" s="139"/>
      <c r="C12" s="136"/>
      <c r="D12" s="250" t="s">
        <v>184</v>
      </c>
      <c r="E12" s="251"/>
      <c r="F12" s="251"/>
      <c r="G12" s="251"/>
      <c r="H12" s="251"/>
      <c r="I12" s="251"/>
      <c r="J12" s="251"/>
      <c r="K12" s="251"/>
      <c r="L12" s="251"/>
      <c r="M12" s="247"/>
    </row>
    <row r="13" spans="1:13" ht="27.6" customHeight="1" x14ac:dyDescent="0.25">
      <c r="A13" s="136"/>
      <c r="B13" s="139"/>
      <c r="C13" s="136"/>
      <c r="D13" s="250" t="s">
        <v>186</v>
      </c>
      <c r="E13" s="251"/>
      <c r="F13" s="251"/>
      <c r="G13" s="251"/>
      <c r="H13" s="251"/>
      <c r="I13" s="251"/>
      <c r="J13" s="251"/>
      <c r="K13" s="251"/>
      <c r="L13" s="251"/>
      <c r="M13" s="247"/>
    </row>
    <row r="14" spans="1:13" ht="27.6" customHeight="1" x14ac:dyDescent="0.25">
      <c r="A14" s="137"/>
      <c r="B14" s="140"/>
      <c r="C14" s="137"/>
      <c r="D14" s="252" t="s">
        <v>182</v>
      </c>
      <c r="E14" s="253"/>
      <c r="F14" s="253"/>
      <c r="G14" s="253"/>
      <c r="H14" s="253"/>
      <c r="I14" s="253"/>
      <c r="J14" s="253"/>
      <c r="K14" s="253"/>
      <c r="L14" s="253"/>
      <c r="M14" s="247"/>
    </row>
    <row r="15" spans="1:13" ht="6" customHeight="1" x14ac:dyDescent="0.25">
      <c r="A15" s="138"/>
      <c r="B15" s="247"/>
      <c r="C15" s="247"/>
      <c r="D15" s="247"/>
      <c r="E15" s="247"/>
      <c r="F15" s="247"/>
      <c r="G15" s="247"/>
      <c r="H15" s="247"/>
      <c r="I15" s="247"/>
      <c r="J15" s="247"/>
      <c r="K15" s="247"/>
      <c r="L15" s="247"/>
      <c r="M15" s="133"/>
    </row>
    <row r="16" spans="1:13" ht="12" customHeight="1" x14ac:dyDescent="0.25">
      <c r="A16" s="133"/>
      <c r="B16" s="254"/>
      <c r="C16" s="254"/>
      <c r="D16" s="254"/>
      <c r="E16" s="254"/>
      <c r="F16" s="254"/>
      <c r="G16" s="254"/>
      <c r="H16" s="254"/>
      <c r="I16" s="254"/>
      <c r="J16" s="254"/>
      <c r="K16" s="254"/>
      <c r="L16" s="254"/>
      <c r="M16" s="133"/>
    </row>
    <row r="17" spans="1:13" ht="16.8" customHeight="1" x14ac:dyDescent="0.25">
      <c r="A17" s="247"/>
      <c r="B17" s="255"/>
      <c r="C17" s="255"/>
      <c r="D17" s="258" t="s">
        <v>58</v>
      </c>
      <c r="E17" s="258"/>
      <c r="F17" s="256">
        <f ca="1">TODAY()</f>
        <v>46178</v>
      </c>
      <c r="G17" s="257"/>
      <c r="H17" s="257"/>
      <c r="I17" s="255"/>
      <c r="J17" s="255"/>
      <c r="K17" s="255"/>
      <c r="L17" s="255"/>
      <c r="M17" s="133"/>
    </row>
    <row r="18" spans="1:13" ht="5.4" customHeight="1" x14ac:dyDescent="0.25">
      <c r="A18" s="247"/>
      <c r="B18" s="254"/>
      <c r="C18" s="254"/>
      <c r="D18" s="254"/>
      <c r="E18" s="254"/>
      <c r="F18" s="254"/>
      <c r="G18" s="254"/>
      <c r="H18" s="254"/>
      <c r="I18" s="254"/>
      <c r="J18" s="254"/>
      <c r="K18" s="254"/>
      <c r="L18" s="254"/>
      <c r="M18" s="133"/>
    </row>
    <row r="19" spans="1:13" ht="16.8" customHeight="1" x14ac:dyDescent="0.25">
      <c r="A19" s="247"/>
      <c r="B19" s="255"/>
      <c r="C19" s="255"/>
      <c r="D19" s="258" t="s">
        <v>69</v>
      </c>
      <c r="E19" s="258"/>
      <c r="F19" s="257">
        <f>'Budget &amp; Specifications'!B2</f>
        <v>0</v>
      </c>
      <c r="G19" s="257"/>
      <c r="H19" s="257"/>
      <c r="I19" s="255"/>
      <c r="J19" s="255"/>
      <c r="K19" s="255"/>
      <c r="L19" s="255"/>
      <c r="M19" s="133"/>
    </row>
    <row r="20" spans="1:13" ht="5.4" customHeight="1" x14ac:dyDescent="0.25">
      <c r="A20" s="247"/>
      <c r="B20" s="255"/>
      <c r="C20" s="255"/>
      <c r="D20" s="255"/>
      <c r="E20" s="255"/>
      <c r="F20" s="255"/>
      <c r="G20" s="255"/>
      <c r="H20" s="255"/>
      <c r="I20" s="255"/>
      <c r="J20" s="255"/>
      <c r="K20" s="255"/>
      <c r="L20" s="255"/>
      <c r="M20" s="133"/>
    </row>
    <row r="21" spans="1:13" ht="16.8" customHeight="1" x14ac:dyDescent="0.25">
      <c r="A21" s="247"/>
      <c r="B21" s="255"/>
      <c r="C21" s="255"/>
      <c r="D21" s="258" t="s">
        <v>187</v>
      </c>
      <c r="E21" s="258"/>
      <c r="F21" s="259"/>
      <c r="G21" s="259"/>
      <c r="H21" s="259"/>
      <c r="I21" s="255"/>
      <c r="J21" s="255"/>
      <c r="K21" s="255"/>
      <c r="L21" s="255"/>
      <c r="M21" s="133"/>
    </row>
    <row r="22" spans="1:13" x14ac:dyDescent="0.25">
      <c r="A22" s="247"/>
      <c r="B22" s="255"/>
      <c r="C22" s="255"/>
      <c r="D22" s="255"/>
      <c r="E22" s="255"/>
      <c r="F22" s="255"/>
      <c r="G22" s="255"/>
      <c r="H22" s="255"/>
      <c r="I22" s="255"/>
      <c r="J22" s="255"/>
      <c r="K22" s="255"/>
      <c r="L22" s="255"/>
      <c r="M22" s="133"/>
    </row>
    <row r="23" spans="1:13" ht="6" customHeight="1" x14ac:dyDescent="0.25">
      <c r="A23" s="133"/>
      <c r="B23" s="133"/>
      <c r="C23" s="133"/>
      <c r="D23" s="133"/>
      <c r="E23" s="133"/>
      <c r="F23" s="133"/>
      <c r="G23" s="133"/>
      <c r="H23" s="133"/>
      <c r="I23" s="133"/>
      <c r="J23" s="133"/>
      <c r="K23" s="133"/>
      <c r="L23" s="133"/>
      <c r="M23" s="133"/>
    </row>
    <row r="24" spans="1:13" x14ac:dyDescent="0.25">
      <c r="A24" s="254"/>
      <c r="B24" s="254"/>
      <c r="C24" s="254"/>
      <c r="D24" s="254"/>
      <c r="E24" s="254"/>
      <c r="F24" s="254"/>
      <c r="G24" s="254"/>
      <c r="H24" s="254"/>
      <c r="I24" s="254"/>
      <c r="J24" s="254"/>
      <c r="K24" s="254"/>
      <c r="L24" s="254"/>
      <c r="M24" s="254"/>
    </row>
    <row r="25" spans="1:13" x14ac:dyDescent="0.25">
      <c r="A25" s="254"/>
      <c r="B25" s="254"/>
      <c r="C25" s="254"/>
      <c r="D25" s="254"/>
      <c r="E25" s="254"/>
      <c r="F25" s="254"/>
      <c r="G25" s="254"/>
      <c r="H25" s="254"/>
      <c r="I25" s="254"/>
      <c r="J25" s="254"/>
      <c r="K25" s="254"/>
      <c r="L25" s="254"/>
      <c r="M25" s="254"/>
    </row>
    <row r="26" spans="1:13" x14ac:dyDescent="0.25">
      <c r="A26" s="254"/>
      <c r="B26" s="254"/>
      <c r="C26" s="254"/>
      <c r="D26" s="254"/>
      <c r="E26" s="254"/>
      <c r="F26" s="254"/>
      <c r="G26" s="254"/>
      <c r="H26" s="254"/>
      <c r="I26" s="254"/>
      <c r="J26" s="254"/>
      <c r="K26" s="254"/>
      <c r="L26" s="254"/>
      <c r="M26" s="254"/>
    </row>
    <row r="27" spans="1:13" x14ac:dyDescent="0.25">
      <c r="A27" s="254"/>
      <c r="B27" s="254"/>
      <c r="C27" s="254"/>
      <c r="D27" s="254"/>
      <c r="E27" s="254"/>
      <c r="F27" s="254"/>
      <c r="G27" s="254"/>
      <c r="H27" s="254"/>
      <c r="I27" s="254"/>
      <c r="J27" s="254"/>
      <c r="K27" s="254"/>
      <c r="L27" s="254"/>
      <c r="M27" s="254"/>
    </row>
    <row r="28" spans="1:13" x14ac:dyDescent="0.25">
      <c r="A28" s="254"/>
      <c r="B28" s="254"/>
      <c r="C28" s="254"/>
      <c r="D28" s="254"/>
      <c r="E28" s="254"/>
      <c r="F28" s="254"/>
      <c r="G28" s="254"/>
      <c r="H28" s="254"/>
      <c r="I28" s="254"/>
      <c r="J28" s="254"/>
      <c r="K28" s="254"/>
      <c r="L28" s="254"/>
      <c r="M28" s="254"/>
    </row>
    <row r="29" spans="1:13" x14ac:dyDescent="0.25">
      <c r="A29" s="254"/>
      <c r="B29" s="254"/>
      <c r="C29" s="254"/>
      <c r="D29" s="254"/>
      <c r="E29" s="254"/>
      <c r="F29" s="254"/>
      <c r="G29" s="254"/>
      <c r="H29" s="254"/>
      <c r="I29" s="254"/>
      <c r="J29" s="254"/>
      <c r="K29" s="254"/>
      <c r="L29" s="254"/>
      <c r="M29" s="254"/>
    </row>
    <row r="30" spans="1:13" x14ac:dyDescent="0.25">
      <c r="A30" s="254"/>
      <c r="B30" s="254"/>
      <c r="C30" s="254"/>
      <c r="D30" s="254"/>
      <c r="E30" s="254"/>
      <c r="F30" s="254"/>
      <c r="G30" s="254"/>
      <c r="H30" s="254"/>
      <c r="I30" s="254"/>
      <c r="J30" s="254"/>
      <c r="K30" s="254"/>
      <c r="L30" s="254"/>
      <c r="M30" s="254"/>
    </row>
    <row r="31" spans="1:13" x14ac:dyDescent="0.25">
      <c r="A31" s="254"/>
      <c r="B31" s="254"/>
      <c r="C31" s="254"/>
      <c r="D31" s="254"/>
      <c r="E31" s="254"/>
      <c r="F31" s="254"/>
      <c r="G31" s="254"/>
      <c r="H31" s="254"/>
      <c r="I31" s="254"/>
      <c r="J31" s="254"/>
      <c r="K31" s="254"/>
      <c r="L31" s="254"/>
      <c r="M31" s="254"/>
    </row>
    <row r="32" spans="1:13" x14ac:dyDescent="0.25">
      <c r="A32" s="254"/>
      <c r="B32" s="254"/>
      <c r="C32" s="254"/>
      <c r="D32" s="254"/>
      <c r="E32" s="254"/>
      <c r="F32" s="254"/>
      <c r="G32" s="254"/>
      <c r="H32" s="254"/>
      <c r="I32" s="254"/>
      <c r="J32" s="254"/>
      <c r="K32" s="254"/>
      <c r="L32" s="254"/>
      <c r="M32" s="254"/>
    </row>
    <row r="33" spans="1:13" x14ac:dyDescent="0.25">
      <c r="A33" s="254"/>
      <c r="B33" s="254"/>
      <c r="C33" s="254"/>
      <c r="D33" s="254"/>
      <c r="E33" s="254"/>
      <c r="F33" s="254"/>
      <c r="G33" s="254"/>
      <c r="H33" s="254"/>
      <c r="I33" s="254"/>
      <c r="J33" s="254"/>
      <c r="K33" s="254"/>
      <c r="L33" s="254"/>
      <c r="M33" s="254"/>
    </row>
    <row r="34" spans="1:13" x14ac:dyDescent="0.25">
      <c r="A34" s="254"/>
      <c r="B34" s="254"/>
      <c r="C34" s="254"/>
      <c r="D34" s="254"/>
      <c r="E34" s="254"/>
      <c r="F34" s="254"/>
      <c r="G34" s="254"/>
      <c r="H34" s="254"/>
      <c r="I34" s="254"/>
      <c r="J34" s="254"/>
      <c r="K34" s="254"/>
      <c r="L34" s="254"/>
      <c r="M34" s="254"/>
    </row>
    <row r="35" spans="1:13" x14ac:dyDescent="0.25">
      <c r="A35" s="254"/>
      <c r="B35" s="254"/>
      <c r="C35" s="254"/>
      <c r="D35" s="254"/>
      <c r="E35" s="254"/>
      <c r="F35" s="254"/>
      <c r="G35" s="254"/>
      <c r="H35" s="254"/>
      <c r="I35" s="254"/>
      <c r="J35" s="254"/>
      <c r="K35" s="254"/>
      <c r="L35" s="254"/>
      <c r="M35" s="254"/>
    </row>
    <row r="36" spans="1:13" x14ac:dyDescent="0.25">
      <c r="A36" s="254"/>
      <c r="B36" s="254"/>
      <c r="C36" s="254"/>
      <c r="D36" s="254"/>
      <c r="E36" s="254"/>
      <c r="F36" s="254"/>
      <c r="G36" s="254"/>
      <c r="H36" s="254"/>
      <c r="I36" s="254"/>
      <c r="J36" s="254"/>
      <c r="K36" s="254"/>
      <c r="L36" s="254"/>
      <c r="M36" s="254"/>
    </row>
    <row r="37" spans="1:13" x14ac:dyDescent="0.25">
      <c r="A37" s="254"/>
      <c r="B37" s="254"/>
      <c r="C37" s="254"/>
      <c r="D37" s="254"/>
      <c r="E37" s="254"/>
      <c r="F37" s="254"/>
      <c r="G37" s="254"/>
      <c r="H37" s="254"/>
      <c r="I37" s="254"/>
      <c r="J37" s="254"/>
      <c r="K37" s="254"/>
      <c r="L37" s="254"/>
      <c r="M37" s="254"/>
    </row>
    <row r="38" spans="1:13" x14ac:dyDescent="0.25">
      <c r="A38" s="254"/>
      <c r="B38" s="254"/>
      <c r="C38" s="254"/>
      <c r="D38" s="254"/>
      <c r="E38" s="254"/>
      <c r="F38" s="254"/>
      <c r="G38" s="254"/>
      <c r="H38" s="254"/>
      <c r="I38" s="254"/>
      <c r="J38" s="254"/>
      <c r="K38" s="254"/>
      <c r="L38" s="254"/>
      <c r="M38" s="254"/>
    </row>
    <row r="39" spans="1:13" x14ac:dyDescent="0.25">
      <c r="A39" s="254"/>
      <c r="B39" s="254"/>
      <c r="C39" s="254"/>
      <c r="D39" s="254"/>
      <c r="E39" s="254"/>
      <c r="F39" s="254"/>
      <c r="G39" s="254"/>
      <c r="H39" s="254"/>
      <c r="I39" s="254"/>
      <c r="J39" s="254"/>
      <c r="K39" s="254"/>
      <c r="L39" s="254"/>
      <c r="M39" s="254"/>
    </row>
    <row r="40" spans="1:13" x14ac:dyDescent="0.25">
      <c r="A40" s="254"/>
      <c r="B40" s="254"/>
      <c r="C40" s="254"/>
      <c r="D40" s="254"/>
      <c r="E40" s="254"/>
      <c r="F40" s="254"/>
      <c r="G40" s="254"/>
      <c r="H40" s="254"/>
      <c r="I40" s="254"/>
      <c r="J40" s="254"/>
      <c r="K40" s="254"/>
      <c r="L40" s="254"/>
      <c r="M40" s="254"/>
    </row>
    <row r="41" spans="1:13" x14ac:dyDescent="0.25">
      <c r="A41" s="254"/>
      <c r="B41" s="254"/>
      <c r="C41" s="254"/>
      <c r="D41" s="254"/>
      <c r="E41" s="254"/>
      <c r="F41" s="254"/>
      <c r="G41" s="254"/>
      <c r="H41" s="254"/>
      <c r="I41" s="254"/>
      <c r="J41" s="254"/>
      <c r="K41" s="254"/>
      <c r="L41" s="254"/>
      <c r="M41" s="254"/>
    </row>
  </sheetData>
  <sheetProtection algorithmName="SHA-512" hashValue="VosQ3BcLEn17lOEQnE1KvwVllHiiUaO8GEMpXHYjQ8l/CAQkGKgALAl6AWwUskoNNo/KX2ddkszxJ6cxWhXQMw==" saltValue="Gmou4dkp8XaqV9b+C3fqHA==" spinCount="100000" sheet="1" objects="1" scenarios="1" selectLockedCells="1"/>
  <mergeCells count="33">
    <mergeCell ref="A24:M41"/>
    <mergeCell ref="B22:L22"/>
    <mergeCell ref="B20:L20"/>
    <mergeCell ref="I19:L19"/>
    <mergeCell ref="I21:L21"/>
    <mergeCell ref="B19:C19"/>
    <mergeCell ref="F19:H19"/>
    <mergeCell ref="F21:H21"/>
    <mergeCell ref="A17:A22"/>
    <mergeCell ref="B18:L18"/>
    <mergeCell ref="B15:L15"/>
    <mergeCell ref="B16:L16"/>
    <mergeCell ref="I17:L17"/>
    <mergeCell ref="B17:C17"/>
    <mergeCell ref="F17:H17"/>
    <mergeCell ref="D17:E17"/>
    <mergeCell ref="D19:E19"/>
    <mergeCell ref="D21:E21"/>
    <mergeCell ref="B21:C21"/>
    <mergeCell ref="M2:M14"/>
    <mergeCell ref="D2:L2"/>
    <mergeCell ref="D3:L3"/>
    <mergeCell ref="D4:L4"/>
    <mergeCell ref="D5:L5"/>
    <mergeCell ref="D6:L6"/>
    <mergeCell ref="D7:L7"/>
    <mergeCell ref="D8:L8"/>
    <mergeCell ref="D9:L9"/>
    <mergeCell ref="D10:L10"/>
    <mergeCell ref="D11:L11"/>
    <mergeCell ref="D12:L12"/>
    <mergeCell ref="D13:L13"/>
    <mergeCell ref="D14:L14"/>
  </mergeCells>
  <pageMargins left="0.45" right="0.45" top="1" bottom="0.5" header="0.3" footer="0.3"/>
  <pageSetup orientation="portrait" r:id="rId1"/>
  <headerFooter>
    <oddHeader>&amp;L&amp;G&amp;C&amp;"Montserrat,Bold"&amp;14&amp;K05+000Draw Process
Disclosure&amp;R&amp;"Arial,Bold"&amp;9Date: &amp;D</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&amp; Specifications</vt:lpstr>
      <vt:lpstr>Draw Budget</vt:lpstr>
      <vt:lpstr>Draw Process Disclosure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Jadon F. Newman</dc:creator>
  <cp:lastModifiedBy>Matt Vernon</cp:lastModifiedBy>
  <cp:lastPrinted>2026-06-04T19:12:20Z</cp:lastPrinted>
  <dcterms:created xsi:type="dcterms:W3CDTF">2003-07-10T03:12:05Z</dcterms:created>
  <dcterms:modified xsi:type="dcterms:W3CDTF">2026-06-05T18:56:50Z</dcterms:modified>
</cp:coreProperties>
</file>